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195" windowHeight="11190"/>
  </bookViews>
  <sheets>
    <sheet name="Tumbes" sheetId="25" r:id="rId1"/>
  </sheets>
  <calcPr calcId="145621"/>
</workbook>
</file>

<file path=xl/calcChain.xml><?xml version="1.0" encoding="utf-8"?>
<calcChain xmlns="http://schemas.openxmlformats.org/spreadsheetml/2006/main">
  <c r="E9" i="25" l="1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C28" i="25"/>
  <c r="C32" i="25"/>
  <c r="C39" i="25"/>
  <c r="C40" i="25"/>
  <c r="C44" i="25"/>
  <c r="C47" i="25"/>
  <c r="C48" i="25"/>
  <c r="C55" i="25"/>
  <c r="C56" i="25"/>
  <c r="C63" i="25"/>
  <c r="C9" i="25"/>
  <c r="D63" i="25"/>
  <c r="B63" i="25"/>
  <c r="C10" i="25" s="1"/>
  <c r="C60" i="25" l="1"/>
  <c r="C52" i="25"/>
  <c r="C36" i="25"/>
  <c r="C24" i="25"/>
  <c r="C59" i="25"/>
  <c r="C51" i="25"/>
  <c r="C43" i="25"/>
  <c r="C35" i="25"/>
  <c r="C31" i="25"/>
  <c r="C23" i="25"/>
  <c r="C19" i="25"/>
  <c r="C15" i="25"/>
  <c r="C62" i="25"/>
  <c r="C58" i="25"/>
  <c r="C50" i="25"/>
  <c r="C42" i="25"/>
  <c r="C34" i="25"/>
  <c r="C26" i="25"/>
  <c r="C18" i="25"/>
  <c r="C61" i="25"/>
  <c r="C57" i="25"/>
  <c r="C53" i="25"/>
  <c r="C49" i="25"/>
  <c r="C45" i="25"/>
  <c r="C41" i="25"/>
  <c r="C37" i="25"/>
  <c r="C33" i="25"/>
  <c r="C29" i="25"/>
  <c r="C25" i="25"/>
  <c r="C21" i="25"/>
  <c r="C17" i="25"/>
  <c r="C13" i="25"/>
  <c r="C20" i="25"/>
  <c r="C16" i="25"/>
  <c r="C12" i="25"/>
  <c r="C27" i="25"/>
  <c r="C11" i="25"/>
  <c r="C54" i="25"/>
  <c r="C46" i="25"/>
  <c r="C38" i="25"/>
  <c r="C30" i="25"/>
  <c r="C22" i="25"/>
  <c r="C14" i="25"/>
</calcChain>
</file>

<file path=xl/sharedStrings.xml><?xml version="1.0" encoding="utf-8"?>
<sst xmlns="http://schemas.openxmlformats.org/spreadsheetml/2006/main" count="63" uniqueCount="63">
  <si>
    <t>Eje 2016 como % de base</t>
  </si>
  <si>
    <t>2.3. 1 99. 1 99 - OTROS BIENES</t>
  </si>
  <si>
    <t xml:space="preserve">GENERICA 2.3  POR TODA FUENTE </t>
  </si>
  <si>
    <t>PIM 2016 como % de base</t>
  </si>
  <si>
    <t>Distribución y ejecución presupuestal en la genérica 2.3, por toda fuente y categoría presupuestal, identificando la específica de gasto 2.32.7.11.2</t>
  </si>
  <si>
    <t>PRESUPUESTO CON PROGRAMA</t>
  </si>
  <si>
    <t>PIM 2016 S/</t>
  </si>
  <si>
    <t>Eje 2016 S/</t>
  </si>
  <si>
    <t>2.3. 1  5.99 99 - OTROS</t>
  </si>
  <si>
    <t>2.3. 1  6. 1  1 - DE VEHICULOS</t>
  </si>
  <si>
    <t>2.3. 1 99. 1  1 - HERRAMIENTAS</t>
  </si>
  <si>
    <t>2.3. 1  3. 1  3 - LUBRICANTES, GRASAS Y AFINES</t>
  </si>
  <si>
    <t>2.3. 1  5. 3  2 - DE COCINA, COMEDOR Y CAFETERIA</t>
  </si>
  <si>
    <t>2.3. 2  2. 1  2 - SERVICIO DE AGUA Y DESAGUE</t>
  </si>
  <si>
    <t>2.3. 1 99. 1  2 - PRODUCTOS QUIMICOS</t>
  </si>
  <si>
    <t>2.3. 2  2. 4  3 - SERVICIOS DE IMAGEN INSTITUCIONAL</t>
  </si>
  <si>
    <t>2.3. 2  4. 1 99 - DE OTROS BIENES Y ACTIVOS</t>
  </si>
  <si>
    <t>2.3. 2  7. 2  1 - CONSULTORIAS</t>
  </si>
  <si>
    <t>2.3. 2  2. 2  1 - SERVICIO DE TELEFONIA MOVIL</t>
  </si>
  <si>
    <t>2.3. 1  9. 1  1 - LIBROS, TEXTOS Y OTROS MATERIALES IMPRESOS</t>
  </si>
  <si>
    <t>2.3. 2  6. 1  2 - GASTOS NOTARIALES</t>
  </si>
  <si>
    <t>2.3. 1  5. 1  1 - REPUESTOS Y ACCESORIOS</t>
  </si>
  <si>
    <t>2.3. 2  6. 4  1 - GASTOS POR PRESTACIONES DE SALUD</t>
  </si>
  <si>
    <t>2.3. 1  6. 1 99 - OTROS ACCESORIOS Y REPUESTOS</t>
  </si>
  <si>
    <t>2.3. 2  2. 1  1 - SERVICIO DE SUMINISTRO DE ENERGIA ELECTRICA</t>
  </si>
  <si>
    <t>2.3. 2  2. 2  3 - SERVICIO DE INTERNET</t>
  </si>
  <si>
    <t>2.3. 1 10. 1  1 - SUMINISTROS DE USO ZOOTECNICO</t>
  </si>
  <si>
    <t>2.3. 2  2. 2  2 - SERVICIO DE TELEFONIA FIJA</t>
  </si>
  <si>
    <t>2.3. 1  5. 4  1 - ELECTRICIDAD, ILUMINACION Y ELECTRONICA</t>
  </si>
  <si>
    <t>2.3. 1  6. 1  4 - DE SEGURIDAD</t>
  </si>
  <si>
    <t>2.3. 2  2. 3  1 - CORREOS Y SERVICIOS DE MENSAJERIA</t>
  </si>
  <si>
    <t>2.3. 1  7. 1  1 - ENSERES</t>
  </si>
  <si>
    <t>2.3. 1  2. 1  3 - CALZADO</t>
  </si>
  <si>
    <t>2.3. 2  1. 2  1 - PASAJES Y GASTOS DE TRANSPORTE</t>
  </si>
  <si>
    <t>2.3. 2  7. 3  2 - REALIZADO POR PERSONAS NATURALES</t>
  </si>
  <si>
    <t>2.3. 2  7.11  2 - TRANSPORTE Y TRASLADO DE CARGA, BIENES Y MATERIALES</t>
  </si>
  <si>
    <t>2.3. 2  4. 1  5 - DE MAQUINARIAS Y EQUIPOS</t>
  </si>
  <si>
    <t>2.3. 2  4. 1  3 - DE VEHICULOS</t>
  </si>
  <si>
    <t>2.3. 1  9. 1  2 - MATERIAL DIDACTICO, ACCESORIOS Y UTILES DE ENSEÑANZA</t>
  </si>
  <si>
    <t>2.3. 2  5. 1  2 - DE VEHICULOS</t>
  </si>
  <si>
    <t>2.3. 2  1. 2  3 - VIATICOS Y FLETES POR CAMBIO DE COLOCACION</t>
  </si>
  <si>
    <t>2.3. 1  5. 3  1 - ASEO, LIMPIEZA Y TOCADOR</t>
  </si>
  <si>
    <t>2.3. 2  2. 4  1 - SERVICIO DE PUBLICIDAD</t>
  </si>
  <si>
    <t>2.3. 2  4. 1  1 - DE EDIFICACIONES, OFICINAS Y ESTRUCTURAS</t>
  </si>
  <si>
    <t>2.3. 2  1. 2  2 - VIATICOS Y ASIGNACIONES POR COMISION DE SERVICIO</t>
  </si>
  <si>
    <t>2.3. 1  2. 1  2 - TEXTILES Y ACABADOS TEXTILES</t>
  </si>
  <si>
    <t>2.3. 2  2. 4  2 - OTROS SERVICIOS DE PUBLICIDAD Y DIFUSION</t>
  </si>
  <si>
    <t>2.3. 1  1. 1  1 - ALIMENTOS Y BEBIDAS PARA CONSUMO HUMANO</t>
  </si>
  <si>
    <t>2.3. 1  2. 1  1 - VESTUARIO, ACCESORIOS Y PRENDAS DIVERSAS</t>
  </si>
  <si>
    <t>2.3. 1 10. 1  4 - FERTILIZANTES, INSECTICIDAS, FUNGICIDAS Y SIMILARES</t>
  </si>
  <si>
    <t>2.3. 2  2. 4  4 - SERVICIO DE IMPRESIONES, ENCUADERNACION Y EMPASTADO</t>
  </si>
  <si>
    <t>2.3. 1  5. 1  2 - PAPELERIA EN GENERAL, UTILES Y MATERIALES DE OFICINA</t>
  </si>
  <si>
    <t>2.3. 1 99. 1  3 - LIBROS, DIARIOS, REVISTAS Y OTROS BIENES IMPRESOS NO VINCULADOS A ENSEÑANZA</t>
  </si>
  <si>
    <t>2.3. 1  3. 1  1 - COMBUSTIBLES Y CARBURANTES</t>
  </si>
  <si>
    <t>2.3. 2  8. 1  2 - CONTRIBUCIONES A ESSALUD DE C.A.S.</t>
  </si>
  <si>
    <t>2.3. 2  7.10  1 - SEMINARIOS ,TALLERES Y SIMILARES ORGANIZADOS POR LA  INSTITUCION</t>
  </si>
  <si>
    <t>2.3. 2  1. 2 99 - OTROS GASTOS</t>
  </si>
  <si>
    <t>2.3. 1  8. 1  2 - MEDICAMENTOS</t>
  </si>
  <si>
    <t>2.3. 1  8. 2  1 - MATERIAL, INSUMOS, INSTRUMENTAL Y ACCESORIOS  MEDICOS, QUIRURGICOS, ODONTOLOGICOS Y DE LABORATORIO</t>
  </si>
  <si>
    <t>2.3. 2  7.11 99 - SERVICIOS DIVERSOS</t>
  </si>
  <si>
    <t>2.3. 2  8. 1  1 - CONTRATO ADMINISTRATIVO DE SERVICIOS</t>
  </si>
  <si>
    <t>Total</t>
  </si>
  <si>
    <t>Fuente: Cubo de Ejecución Region Tumbes 2016 
Cubo: Tumbes_18.05.2016
Procesado: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</si>
</sst>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11">
    <font>
      <sz val="11"/>
      <name val="Calibri"/>
    </font>
    <font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4"/>
      <color theme="0"/>
      <name val="Calibri"/>
      <family val="2"/>
    </font>
    <font>
      <b/>
      <sz val="16"/>
      <color rgb="FF00000A"/>
      <name val="Calibri"/>
      <family val="2"/>
    </font>
    <font>
      <b/>
      <sz val="16"/>
      <color rgb="FFC00000"/>
      <name val="Calibri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1"/>
      <name val="Calibri"/>
      <family val="2"/>
    </font>
    <font>
      <b/>
      <sz val="8"/>
      <color rgb="FF00000A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164" fontId="6" fillId="0" borderId="0" xfId="0" applyNumberFormat="1" applyFont="1" applyFill="1" applyBorder="1"/>
    <xf numFmtId="164" fontId="6" fillId="2" borderId="0" xfId="0" applyNumberFormat="1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7" fillId="0" borderId="0" xfId="0" applyFont="1" applyFill="1" applyBorder="1"/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10" fillId="0" borderId="0" xfId="0" applyFont="1" applyAlignment="1"/>
    <xf numFmtId="3" fontId="10" fillId="0" borderId="0" xfId="0" applyNumberFormat="1" applyFont="1" applyAlignment="1">
      <alignment wrapText="1"/>
    </xf>
    <xf numFmtId="164" fontId="1" fillId="0" borderId="0" xfId="0" applyNumberFormat="1" applyFont="1" applyFill="1"/>
    <xf numFmtId="0" fontId="10" fillId="2" borderId="0" xfId="0" applyFont="1" applyFill="1" applyAlignment="1"/>
    <xf numFmtId="3" fontId="10" fillId="2" borderId="0" xfId="0" applyNumberFormat="1" applyFont="1" applyFill="1" applyAlignment="1">
      <alignment wrapText="1"/>
    </xf>
    <xf numFmtId="164" fontId="1" fillId="2" borderId="0" xfId="0" applyNumberFormat="1" applyFont="1" applyFill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A"/>
        <name val="Calibri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447675</xdr:rowOff>
    </xdr:from>
    <xdr:to>
      <xdr:col>4</xdr:col>
      <xdr:colOff>152400</xdr:colOff>
      <xdr:row>3</xdr:row>
      <xdr:rowOff>9526</xdr:rowOff>
    </xdr:to>
    <xdr:sp macro="" textlink="">
      <xdr:nvSpPr>
        <xdr:cNvPr id="2" name="Título 3"/>
        <xdr:cNvSpPr>
          <a:spLocks noGrp="1"/>
        </xdr:cNvSpPr>
      </xdr:nvSpPr>
      <xdr:spPr>
        <a:xfrm>
          <a:off x="590550" y="638175"/>
          <a:ext cx="7810500" cy="523876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800" b="1"/>
            <a:t>Compromiso de Gestión SIII- 13: Elaboración de reportes para el seguimiento de compromisos de gestión y metas de cobertura</a:t>
          </a:r>
          <a:r>
            <a:rPr lang="es-MX" sz="2000" b="1"/>
            <a:t>.</a:t>
          </a:r>
        </a:p>
      </xdr:txBody>
    </xdr:sp>
    <xdr:clientData/>
  </xdr:twoCellAnchor>
  <xdr:twoCellAnchor editAs="oneCell">
    <xdr:from>
      <xdr:col>0</xdr:col>
      <xdr:colOff>2981325</xdr:colOff>
      <xdr:row>0</xdr:row>
      <xdr:rowOff>0</xdr:rowOff>
    </xdr:from>
    <xdr:to>
      <xdr:col>2</xdr:col>
      <xdr:colOff>317500</xdr:colOff>
      <xdr:row>2</xdr:row>
      <xdr:rowOff>279400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0"/>
          <a:ext cx="3632200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12" displayName="Tabla112" ref="A8:E66" totalsRowShown="0" headerRowDxfId="6" dataDxfId="5">
  <tableColumns count="5">
    <tableColumn id="1" name="GENERICA 2.3  POR TODA FUENTE " dataDxfId="4"/>
    <tableColumn id="2" name="PIM 2016 S/" dataDxfId="3"/>
    <tableColumn id="3" name="PIM 2016 como % de base" dataDxfId="1">
      <calculatedColumnFormula>Tabla112[[#This Row],[PIM 2016 S/]]/B$63</calculatedColumnFormula>
    </tableColumn>
    <tableColumn id="4" name="Eje 2016 S/" dataDxfId="2"/>
    <tableColumn id="5" name="Eje 2016 como % de base" dataDxfId="0">
      <calculatedColumnFormula>Tabla112[[#This Row],[Eje 2016 S/]]/D$63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2"/>
  <sheetViews>
    <sheetView tabSelected="1" workbookViewId="0">
      <pane ySplit="8" topLeftCell="A60" activePane="bottomLeft" state="frozen"/>
      <selection pane="bottomLeft" activeCell="E68" sqref="E68"/>
    </sheetView>
  </sheetViews>
  <sheetFormatPr baseColWidth="10" defaultColWidth="9.140625" defaultRowHeight="15"/>
  <cols>
    <col min="1" max="1" width="79.42578125" customWidth="1"/>
    <col min="2" max="2" width="15" customWidth="1"/>
    <col min="3" max="3" width="16.28515625" customWidth="1"/>
    <col min="4" max="4" width="13" customWidth="1"/>
    <col min="5" max="5" width="15.42578125" customWidth="1"/>
  </cols>
  <sheetData>
    <row r="3" spans="1:8" ht="75.75" customHeight="1"/>
    <row r="4" spans="1:8" ht="13.5" customHeight="1">
      <c r="A4" s="14"/>
      <c r="B4" s="14"/>
      <c r="C4" s="14"/>
      <c r="D4" s="14"/>
      <c r="E4" s="14"/>
    </row>
    <row r="5" spans="1:8" ht="36" customHeight="1">
      <c r="A5" s="15" t="s">
        <v>4</v>
      </c>
      <c r="B5" s="15"/>
      <c r="C5" s="15"/>
      <c r="D5" s="15"/>
      <c r="E5" s="15"/>
    </row>
    <row r="6" spans="1:8" ht="15" customHeight="1">
      <c r="A6" s="16"/>
      <c r="B6" s="16"/>
      <c r="C6" s="16"/>
      <c r="D6" s="16"/>
      <c r="E6" s="16"/>
      <c r="H6" s="5"/>
    </row>
    <row r="7" spans="1:8" ht="21.75" customHeight="1">
      <c r="A7" s="17" t="s">
        <v>5</v>
      </c>
      <c r="B7" s="17"/>
      <c r="C7" s="17"/>
      <c r="D7" s="17"/>
      <c r="E7" s="17"/>
    </row>
    <row r="8" spans="1:8" s="4" customFormat="1" ht="27.75" customHeight="1">
      <c r="A8" s="8" t="s">
        <v>2</v>
      </c>
      <c r="B8" s="9" t="s">
        <v>6</v>
      </c>
      <c r="C8" s="9" t="s">
        <v>3</v>
      </c>
      <c r="D8" s="9" t="s">
        <v>7</v>
      </c>
      <c r="E8" s="9" t="s">
        <v>0</v>
      </c>
    </row>
    <row r="9" spans="1:8" ht="15" customHeight="1">
      <c r="A9" s="19" t="s">
        <v>8</v>
      </c>
      <c r="B9" s="20">
        <v>220</v>
      </c>
      <c r="C9" s="21">
        <f>Tabla112[[#This Row],[PIM 2016 S/]]/B$63</f>
        <v>2.2537716099561384E-5</v>
      </c>
      <c r="D9" s="20">
        <v>0</v>
      </c>
      <c r="E9" s="6">
        <f>Tabla112[[#This Row],[Eje 2016 S/]]/D$63</f>
        <v>0</v>
      </c>
    </row>
    <row r="10" spans="1:8" ht="15" customHeight="1">
      <c r="A10" s="19" t="s">
        <v>9</v>
      </c>
      <c r="B10" s="20">
        <v>500</v>
      </c>
      <c r="C10" s="21">
        <f>Tabla112[[#This Row],[PIM 2016 S/]]/B$63</f>
        <v>5.1222082044457693E-5</v>
      </c>
      <c r="D10" s="20">
        <v>500</v>
      </c>
      <c r="E10" s="6">
        <f>Tabla112[[#This Row],[Eje 2016 S/]]/D$63</f>
        <v>8.8770197217196355E-5</v>
      </c>
    </row>
    <row r="11" spans="1:8" ht="15" customHeight="1">
      <c r="A11" s="19" t="s">
        <v>10</v>
      </c>
      <c r="B11" s="20">
        <v>564</v>
      </c>
      <c r="C11" s="21">
        <f>Tabla112[[#This Row],[PIM 2016 S/]]/B$63</f>
        <v>5.7778508546148282E-5</v>
      </c>
      <c r="D11" s="20">
        <v>564</v>
      </c>
      <c r="E11" s="6">
        <f>Tabla112[[#This Row],[Eje 2016 S/]]/D$63</f>
        <v>1.0013278246099748E-4</v>
      </c>
    </row>
    <row r="12" spans="1:8" ht="15" customHeight="1">
      <c r="A12" s="19" t="s">
        <v>11</v>
      </c>
      <c r="B12" s="20">
        <v>600</v>
      </c>
      <c r="C12" s="21">
        <f>Tabla112[[#This Row],[PIM 2016 S/]]/B$63</f>
        <v>6.1466498453349231E-5</v>
      </c>
      <c r="D12" s="20">
        <v>0</v>
      </c>
      <c r="E12" s="6">
        <f>Tabla112[[#This Row],[Eje 2016 S/]]/D$63</f>
        <v>0</v>
      </c>
    </row>
    <row r="13" spans="1:8" ht="15" customHeight="1">
      <c r="A13" s="19" t="s">
        <v>12</v>
      </c>
      <c r="B13" s="20">
        <v>630</v>
      </c>
      <c r="C13" s="21">
        <f>Tabla112[[#This Row],[PIM 2016 S/]]/B$63</f>
        <v>6.45398233760167E-5</v>
      </c>
      <c r="D13" s="20">
        <v>146</v>
      </c>
      <c r="E13" s="6">
        <f>Tabla112[[#This Row],[Eje 2016 S/]]/D$63</f>
        <v>2.5920897587421333E-5</v>
      </c>
    </row>
    <row r="14" spans="1:8" ht="15" customHeight="1">
      <c r="A14" s="19" t="s">
        <v>13</v>
      </c>
      <c r="B14" s="20">
        <v>631</v>
      </c>
      <c r="C14" s="21">
        <f>Tabla112[[#This Row],[PIM 2016 S/]]/B$63</f>
        <v>6.4642267540105611E-5</v>
      </c>
      <c r="D14" s="20">
        <v>0</v>
      </c>
      <c r="E14" s="6">
        <f>Tabla112[[#This Row],[Eje 2016 S/]]/D$63</f>
        <v>0</v>
      </c>
    </row>
    <row r="15" spans="1:8" ht="15" customHeight="1">
      <c r="A15" s="19" t="s">
        <v>14</v>
      </c>
      <c r="B15" s="20">
        <v>1560</v>
      </c>
      <c r="C15" s="21">
        <f>Tabla112[[#This Row],[PIM 2016 S/]]/B$63</f>
        <v>1.5981289597870801E-4</v>
      </c>
      <c r="D15" s="20">
        <v>0</v>
      </c>
      <c r="E15" s="6">
        <f>Tabla112[[#This Row],[Eje 2016 S/]]/D$63</f>
        <v>0</v>
      </c>
    </row>
    <row r="16" spans="1:8" ht="15" customHeight="1">
      <c r="A16" s="19" t="s">
        <v>15</v>
      </c>
      <c r="B16" s="20">
        <v>2325</v>
      </c>
      <c r="C16" s="21">
        <f>Tabla112[[#This Row],[PIM 2016 S/]]/B$63</f>
        <v>2.3818268150672828E-4</v>
      </c>
      <c r="D16" s="20">
        <v>0</v>
      </c>
      <c r="E16" s="6">
        <f>Tabla112[[#This Row],[Eje 2016 S/]]/D$63</f>
        <v>0</v>
      </c>
    </row>
    <row r="17" spans="1:5" ht="15" customHeight="1">
      <c r="A17" s="19" t="s">
        <v>16</v>
      </c>
      <c r="B17" s="20">
        <v>2500</v>
      </c>
      <c r="C17" s="21">
        <f>Tabla112[[#This Row],[PIM 2016 S/]]/B$63</f>
        <v>2.5611041022228847E-4</v>
      </c>
      <c r="D17" s="20">
        <v>2500</v>
      </c>
      <c r="E17" s="6">
        <f>Tabla112[[#This Row],[Eje 2016 S/]]/D$63</f>
        <v>4.4385098608598172E-4</v>
      </c>
    </row>
    <row r="18" spans="1:5" ht="15" customHeight="1">
      <c r="A18" s="19" t="s">
        <v>17</v>
      </c>
      <c r="B18" s="20">
        <v>3000</v>
      </c>
      <c r="C18" s="21">
        <f>Tabla112[[#This Row],[PIM 2016 S/]]/B$63</f>
        <v>3.0733249226674614E-4</v>
      </c>
      <c r="D18" s="20">
        <v>0</v>
      </c>
      <c r="E18" s="6">
        <f>Tabla112[[#This Row],[Eje 2016 S/]]/D$63</f>
        <v>0</v>
      </c>
    </row>
    <row r="19" spans="1:5" ht="15" customHeight="1">
      <c r="A19" s="19" t="s">
        <v>18</v>
      </c>
      <c r="B19" s="20">
        <v>3000</v>
      </c>
      <c r="C19" s="21">
        <f>Tabla112[[#This Row],[PIM 2016 S/]]/B$63</f>
        <v>3.0733249226674614E-4</v>
      </c>
      <c r="D19" s="20">
        <v>0</v>
      </c>
      <c r="E19" s="6">
        <f>Tabla112[[#This Row],[Eje 2016 S/]]/D$63</f>
        <v>0</v>
      </c>
    </row>
    <row r="20" spans="1:5" ht="15" customHeight="1">
      <c r="A20" s="19" t="s">
        <v>19</v>
      </c>
      <c r="B20" s="20">
        <v>3500</v>
      </c>
      <c r="C20" s="21">
        <f>Tabla112[[#This Row],[PIM 2016 S/]]/B$63</f>
        <v>3.5855457431120387E-4</v>
      </c>
      <c r="D20" s="20">
        <v>183</v>
      </c>
      <c r="E20" s="6">
        <f>Tabla112[[#This Row],[Eje 2016 S/]]/D$63</f>
        <v>3.2489892181493865E-5</v>
      </c>
    </row>
    <row r="21" spans="1:5" ht="15" customHeight="1">
      <c r="A21" s="19" t="s">
        <v>20</v>
      </c>
      <c r="B21" s="20">
        <v>4000</v>
      </c>
      <c r="C21" s="21">
        <f>Tabla112[[#This Row],[PIM 2016 S/]]/B$63</f>
        <v>4.0977665635566154E-4</v>
      </c>
      <c r="D21" s="20">
        <v>100</v>
      </c>
      <c r="E21" s="6">
        <f>Tabla112[[#This Row],[Eje 2016 S/]]/D$63</f>
        <v>1.7754039443439271E-5</v>
      </c>
    </row>
    <row r="22" spans="1:5" ht="15" customHeight="1">
      <c r="A22" s="19" t="s">
        <v>21</v>
      </c>
      <c r="B22" s="20">
        <v>4425</v>
      </c>
      <c r="C22" s="21">
        <f>Tabla112[[#This Row],[PIM 2016 S/]]/B$63</f>
        <v>4.5331542609345059E-4</v>
      </c>
      <c r="D22" s="20">
        <v>1661</v>
      </c>
      <c r="E22" s="6">
        <f>Tabla112[[#This Row],[Eje 2016 S/]]/D$63</f>
        <v>2.9489459515552629E-4</v>
      </c>
    </row>
    <row r="23" spans="1:5" ht="15" customHeight="1">
      <c r="A23" s="19" t="s">
        <v>22</v>
      </c>
      <c r="B23" s="20">
        <v>6580</v>
      </c>
      <c r="C23" s="21">
        <f>Tabla112[[#This Row],[PIM 2016 S/]]/B$63</f>
        <v>6.7408259970506328E-4</v>
      </c>
      <c r="D23" s="20">
        <v>0</v>
      </c>
      <c r="E23" s="6">
        <f>Tabla112[[#This Row],[Eje 2016 S/]]/D$63</f>
        <v>0</v>
      </c>
    </row>
    <row r="24" spans="1:5" ht="15" customHeight="1">
      <c r="A24" s="19" t="s">
        <v>23</v>
      </c>
      <c r="B24" s="20">
        <v>7000</v>
      </c>
      <c r="C24" s="21">
        <f>Tabla112[[#This Row],[PIM 2016 S/]]/B$63</f>
        <v>7.1710914862240774E-4</v>
      </c>
      <c r="D24" s="20">
        <v>7000</v>
      </c>
      <c r="E24" s="6">
        <f>Tabla112[[#This Row],[Eje 2016 S/]]/D$63</f>
        <v>1.2427827610407489E-3</v>
      </c>
    </row>
    <row r="25" spans="1:5" ht="15" customHeight="1">
      <c r="A25" s="19" t="s">
        <v>24</v>
      </c>
      <c r="B25" s="20">
        <v>7500</v>
      </c>
      <c r="C25" s="21">
        <f>Tabla112[[#This Row],[PIM 2016 S/]]/B$63</f>
        <v>7.6833123066686541E-4</v>
      </c>
      <c r="D25" s="20">
        <v>0</v>
      </c>
      <c r="E25" s="6">
        <f>Tabla112[[#This Row],[Eje 2016 S/]]/D$63</f>
        <v>0</v>
      </c>
    </row>
    <row r="26" spans="1:5" ht="15" customHeight="1">
      <c r="A26" s="19" t="s">
        <v>25</v>
      </c>
      <c r="B26" s="20">
        <v>8000</v>
      </c>
      <c r="C26" s="21">
        <f>Tabla112[[#This Row],[PIM 2016 S/]]/B$63</f>
        <v>8.1955331271132308E-4</v>
      </c>
      <c r="D26" s="20">
        <v>0</v>
      </c>
      <c r="E26" s="6">
        <f>Tabla112[[#This Row],[Eje 2016 S/]]/D$63</f>
        <v>0</v>
      </c>
    </row>
    <row r="27" spans="1:5" ht="15" customHeight="1">
      <c r="A27" s="19" t="s">
        <v>26</v>
      </c>
      <c r="B27" s="20">
        <v>8200</v>
      </c>
      <c r="C27" s="21">
        <f>Tabla112[[#This Row],[PIM 2016 S/]]/B$63</f>
        <v>8.4004214552910617E-4</v>
      </c>
      <c r="D27" s="20">
        <v>0</v>
      </c>
      <c r="E27" s="6">
        <f>Tabla112[[#This Row],[Eje 2016 S/]]/D$63</f>
        <v>0</v>
      </c>
    </row>
    <row r="28" spans="1:5" ht="15" customHeight="1">
      <c r="A28" s="19" t="s">
        <v>27</v>
      </c>
      <c r="B28" s="20">
        <v>9000</v>
      </c>
      <c r="C28" s="21">
        <f>Tabla112[[#This Row],[PIM 2016 S/]]/B$63</f>
        <v>9.2199747680023853E-4</v>
      </c>
      <c r="D28" s="20">
        <v>0</v>
      </c>
      <c r="E28" s="6">
        <f>Tabla112[[#This Row],[Eje 2016 S/]]/D$63</f>
        <v>0</v>
      </c>
    </row>
    <row r="29" spans="1:5" ht="15" customHeight="1">
      <c r="A29" s="19" t="s">
        <v>28</v>
      </c>
      <c r="B29" s="20">
        <v>10060</v>
      </c>
      <c r="C29" s="21">
        <f>Tabla112[[#This Row],[PIM 2016 S/]]/B$63</f>
        <v>1.0305882907344888E-3</v>
      </c>
      <c r="D29" s="20">
        <v>9815</v>
      </c>
      <c r="E29" s="6">
        <f>Tabla112[[#This Row],[Eje 2016 S/]]/D$63</f>
        <v>1.7425589713735644E-3</v>
      </c>
    </row>
    <row r="30" spans="1:5" ht="15" customHeight="1">
      <c r="A30" s="19" t="s">
        <v>29</v>
      </c>
      <c r="B30" s="20">
        <v>14700</v>
      </c>
      <c r="C30" s="21">
        <f>Tabla112[[#This Row],[PIM 2016 S/]]/B$63</f>
        <v>1.5059292121070561E-3</v>
      </c>
      <c r="D30" s="20">
        <v>14100</v>
      </c>
      <c r="E30" s="6">
        <f>Tabla112[[#This Row],[Eje 2016 S/]]/D$63</f>
        <v>2.5033195615249372E-3</v>
      </c>
    </row>
    <row r="31" spans="1:5" ht="15" customHeight="1">
      <c r="A31" s="19" t="s">
        <v>30</v>
      </c>
      <c r="B31" s="20">
        <v>14910</v>
      </c>
      <c r="C31" s="21">
        <f>Tabla112[[#This Row],[PIM 2016 S/]]/B$63</f>
        <v>1.5274424865657284E-3</v>
      </c>
      <c r="D31" s="20">
        <v>7759</v>
      </c>
      <c r="E31" s="6">
        <f>Tabla112[[#This Row],[Eje 2016 S/]]/D$63</f>
        <v>1.377535920416453E-3</v>
      </c>
    </row>
    <row r="32" spans="1:5" ht="15" customHeight="1">
      <c r="A32" s="19" t="s">
        <v>31</v>
      </c>
      <c r="B32" s="20">
        <v>16297</v>
      </c>
      <c r="C32" s="21">
        <f>Tabla112[[#This Row],[PIM 2016 S/]]/B$63</f>
        <v>1.6695325421570541E-3</v>
      </c>
      <c r="D32" s="20">
        <v>1700</v>
      </c>
      <c r="E32" s="6">
        <f>Tabla112[[#This Row],[Eje 2016 S/]]/D$63</f>
        <v>3.0181867053846761E-4</v>
      </c>
    </row>
    <row r="33" spans="1:5" ht="15" customHeight="1">
      <c r="A33" s="19" t="s">
        <v>32</v>
      </c>
      <c r="B33" s="20">
        <v>24880</v>
      </c>
      <c r="C33" s="21">
        <f>Tabla112[[#This Row],[PIM 2016 S/]]/B$63</f>
        <v>2.548810802532215E-3</v>
      </c>
      <c r="D33" s="20">
        <v>24860</v>
      </c>
      <c r="E33" s="6">
        <f>Tabla112[[#This Row],[Eje 2016 S/]]/D$63</f>
        <v>4.4136542056390027E-3</v>
      </c>
    </row>
    <row r="34" spans="1:5" ht="15" customHeight="1">
      <c r="A34" s="19" t="s">
        <v>33</v>
      </c>
      <c r="B34" s="20">
        <v>31086</v>
      </c>
      <c r="C34" s="21">
        <f>Tabla112[[#This Row],[PIM 2016 S/]]/B$63</f>
        <v>3.1845792848680236E-3</v>
      </c>
      <c r="D34" s="20">
        <v>13990</v>
      </c>
      <c r="E34" s="6">
        <f>Tabla112[[#This Row],[Eje 2016 S/]]/D$63</f>
        <v>2.4837901181371537E-3</v>
      </c>
    </row>
    <row r="35" spans="1:5" ht="15" customHeight="1">
      <c r="A35" s="19" t="s">
        <v>1</v>
      </c>
      <c r="B35" s="20">
        <v>35206</v>
      </c>
      <c r="C35" s="21">
        <f>Tabla112[[#This Row],[PIM 2016 S/]]/B$63</f>
        <v>3.6066492409143553E-3</v>
      </c>
      <c r="D35" s="20">
        <v>13384</v>
      </c>
      <c r="E35" s="6">
        <f>Tabla112[[#This Row],[Eje 2016 S/]]/D$63</f>
        <v>2.3762006391099119E-3</v>
      </c>
    </row>
    <row r="36" spans="1:5" ht="15" customHeight="1">
      <c r="A36" s="19" t="s">
        <v>34</v>
      </c>
      <c r="B36" s="20">
        <v>37567</v>
      </c>
      <c r="C36" s="21">
        <f>Tabla112[[#This Row],[PIM 2016 S/]]/B$63</f>
        <v>3.8485199123282844E-3</v>
      </c>
      <c r="D36" s="20">
        <v>12400</v>
      </c>
      <c r="E36" s="6">
        <f>Tabla112[[#This Row],[Eje 2016 S/]]/D$63</f>
        <v>2.2015008909864694E-3</v>
      </c>
    </row>
    <row r="37" spans="1:5" ht="15" customHeight="1">
      <c r="A37" s="22" t="s">
        <v>35</v>
      </c>
      <c r="B37" s="23">
        <v>38944</v>
      </c>
      <c r="C37" s="24">
        <f>Tabla112[[#This Row],[PIM 2016 S/]]/B$63</f>
        <v>3.9895855262787206E-3</v>
      </c>
      <c r="D37" s="23">
        <v>38672</v>
      </c>
      <c r="E37" s="7">
        <f>Tabla112[[#This Row],[Eje 2016 S/]]/D$63</f>
        <v>6.8658421335668343E-3</v>
      </c>
    </row>
    <row r="38" spans="1:5" ht="15" customHeight="1">
      <c r="A38" s="19" t="s">
        <v>36</v>
      </c>
      <c r="B38" s="20">
        <v>43245</v>
      </c>
      <c r="C38" s="21">
        <f>Tabla112[[#This Row],[PIM 2016 S/]]/B$63</f>
        <v>4.430197876025146E-3</v>
      </c>
      <c r="D38" s="20">
        <v>31225</v>
      </c>
      <c r="E38" s="6">
        <f>Tabla112[[#This Row],[Eje 2016 S/]]/D$63</f>
        <v>5.5436988162139121E-3</v>
      </c>
    </row>
    <row r="39" spans="1:5" ht="15" customHeight="1">
      <c r="A39" s="19" t="s">
        <v>37</v>
      </c>
      <c r="B39" s="20">
        <v>44510</v>
      </c>
      <c r="C39" s="21">
        <f>Tabla112[[#This Row],[PIM 2016 S/]]/B$63</f>
        <v>4.5597897435976243E-3</v>
      </c>
      <c r="D39" s="20">
        <v>34474</v>
      </c>
      <c r="E39" s="6">
        <f>Tabla112[[#This Row],[Eje 2016 S/]]/D$63</f>
        <v>6.1205275577312541E-3</v>
      </c>
    </row>
    <row r="40" spans="1:5" ht="15" customHeight="1">
      <c r="A40" s="19" t="s">
        <v>38</v>
      </c>
      <c r="B40" s="20">
        <v>54976</v>
      </c>
      <c r="C40" s="21">
        <f>Tabla112[[#This Row],[PIM 2016 S/]]/B$63</f>
        <v>5.6319703649522126E-3</v>
      </c>
      <c r="D40" s="20">
        <v>7000</v>
      </c>
      <c r="E40" s="6">
        <f>Tabla112[[#This Row],[Eje 2016 S/]]/D$63</f>
        <v>1.2427827610407489E-3</v>
      </c>
    </row>
    <row r="41" spans="1:5" ht="15" customHeight="1">
      <c r="A41" s="19" t="s">
        <v>39</v>
      </c>
      <c r="B41" s="20">
        <v>56500</v>
      </c>
      <c r="C41" s="21">
        <f>Tabla112[[#This Row],[PIM 2016 S/]]/B$63</f>
        <v>5.7880952710237191E-3</v>
      </c>
      <c r="D41" s="20">
        <v>56500</v>
      </c>
      <c r="E41" s="6">
        <f>Tabla112[[#This Row],[Eje 2016 S/]]/D$63</f>
        <v>1.0031032285543187E-2</v>
      </c>
    </row>
    <row r="42" spans="1:5" ht="15" customHeight="1">
      <c r="A42" s="19" t="s">
        <v>40</v>
      </c>
      <c r="B42" s="20">
        <v>60400</v>
      </c>
      <c r="C42" s="21">
        <f>Tabla112[[#This Row],[PIM 2016 S/]]/B$63</f>
        <v>6.1876275109704892E-3</v>
      </c>
      <c r="D42" s="20">
        <v>0</v>
      </c>
      <c r="E42" s="6">
        <f>Tabla112[[#This Row],[Eje 2016 S/]]/D$63</f>
        <v>0</v>
      </c>
    </row>
    <row r="43" spans="1:5" ht="15" customHeight="1">
      <c r="A43" s="19" t="s">
        <v>41</v>
      </c>
      <c r="B43" s="20">
        <v>62446</v>
      </c>
      <c r="C43" s="21">
        <f>Tabla112[[#This Row],[PIM 2016 S/]]/B$63</f>
        <v>6.3972282706964102E-3</v>
      </c>
      <c r="D43" s="20">
        <v>39028</v>
      </c>
      <c r="E43" s="6">
        <f>Tabla112[[#This Row],[Eje 2016 S/]]/D$63</f>
        <v>6.9290465139854786E-3</v>
      </c>
    </row>
    <row r="44" spans="1:5" ht="15" customHeight="1">
      <c r="A44" s="19" t="s">
        <v>42</v>
      </c>
      <c r="B44" s="20">
        <v>69980</v>
      </c>
      <c r="C44" s="21">
        <f>Tabla112[[#This Row],[PIM 2016 S/]]/B$63</f>
        <v>7.169042602942299E-3</v>
      </c>
      <c r="D44" s="20">
        <v>43880</v>
      </c>
      <c r="E44" s="6">
        <f>Tabla112[[#This Row],[Eje 2016 S/]]/D$63</f>
        <v>7.7904725077811519E-3</v>
      </c>
    </row>
    <row r="45" spans="1:5" ht="15" customHeight="1">
      <c r="A45" s="19" t="s">
        <v>43</v>
      </c>
      <c r="B45" s="20">
        <v>72204</v>
      </c>
      <c r="C45" s="21">
        <f>Tabla112[[#This Row],[PIM 2016 S/]]/B$63</f>
        <v>7.3968784238760471E-3</v>
      </c>
      <c r="D45" s="20">
        <v>53250</v>
      </c>
      <c r="E45" s="6">
        <f>Tabla112[[#This Row],[Eje 2016 S/]]/D$63</f>
        <v>9.4540260036314119E-3</v>
      </c>
    </row>
    <row r="46" spans="1:5" ht="15" customHeight="1">
      <c r="A46" s="19" t="s">
        <v>44</v>
      </c>
      <c r="B46" s="20">
        <v>77231</v>
      </c>
      <c r="C46" s="21">
        <f>Tabla112[[#This Row],[PIM 2016 S/]]/B$63</f>
        <v>7.9118652367510239E-3</v>
      </c>
      <c r="D46" s="20">
        <v>30637</v>
      </c>
      <c r="E46" s="6">
        <f>Tabla112[[#This Row],[Eje 2016 S/]]/D$63</f>
        <v>5.4393050642864895E-3</v>
      </c>
    </row>
    <row r="47" spans="1:5" ht="15" customHeight="1">
      <c r="A47" s="19" t="s">
        <v>45</v>
      </c>
      <c r="B47" s="20">
        <v>99035</v>
      </c>
      <c r="C47" s="21">
        <f>Tabla112[[#This Row],[PIM 2016 S/]]/B$63</f>
        <v>1.0145557790545736E-2</v>
      </c>
      <c r="D47" s="20">
        <v>81150</v>
      </c>
      <c r="E47" s="6">
        <f>Tabla112[[#This Row],[Eje 2016 S/]]/D$63</f>
        <v>1.4407403008350967E-2</v>
      </c>
    </row>
    <row r="48" spans="1:5" ht="15" customHeight="1">
      <c r="A48" s="19" t="s">
        <v>46</v>
      </c>
      <c r="B48" s="20">
        <v>104150</v>
      </c>
      <c r="C48" s="21">
        <f>Tabla112[[#This Row],[PIM 2016 S/]]/B$63</f>
        <v>1.0669559689860537E-2</v>
      </c>
      <c r="D48" s="20">
        <v>81600</v>
      </c>
      <c r="E48" s="6">
        <f>Tabla112[[#This Row],[Eje 2016 S/]]/D$63</f>
        <v>1.4487296185846444E-2</v>
      </c>
    </row>
    <row r="49" spans="1:5" ht="15" customHeight="1">
      <c r="A49" s="19" t="s">
        <v>47</v>
      </c>
      <c r="B49" s="20">
        <v>123136</v>
      </c>
      <c r="C49" s="21">
        <f>Tabla112[[#This Row],[PIM 2016 S/]]/B$63</f>
        <v>1.2614564589252685E-2</v>
      </c>
      <c r="D49" s="20">
        <v>105354</v>
      </c>
      <c r="E49" s="2">
        <f>Tabla112[[#This Row],[Eje 2016 S/]]/D$63</f>
        <v>1.8704590715241009E-2</v>
      </c>
    </row>
    <row r="50" spans="1:5" ht="15" customHeight="1">
      <c r="A50" s="19" t="s">
        <v>48</v>
      </c>
      <c r="B50" s="20">
        <v>127427</v>
      </c>
      <c r="C50" s="21">
        <f>Tabla112[[#This Row],[PIM 2016 S/]]/B$63</f>
        <v>1.3054152497358222E-2</v>
      </c>
      <c r="D50" s="20">
        <v>74837</v>
      </c>
      <c r="E50" s="2">
        <f>Tabla112[[#This Row],[Eje 2016 S/]]/D$63</f>
        <v>1.3286590498286647E-2</v>
      </c>
    </row>
    <row r="51" spans="1:5" ht="15" customHeight="1">
      <c r="A51" s="19" t="s">
        <v>49</v>
      </c>
      <c r="B51" s="20">
        <v>160900</v>
      </c>
      <c r="C51" s="21">
        <f>Tabla112[[#This Row],[PIM 2016 S/]]/B$63</f>
        <v>1.6483266001906485E-2</v>
      </c>
      <c r="D51" s="20">
        <v>56480</v>
      </c>
      <c r="E51" s="2">
        <f>Tabla112[[#This Row],[Eje 2016 S/]]/D$63</f>
        <v>1.0027481477654499E-2</v>
      </c>
    </row>
    <row r="52" spans="1:5" ht="15" customHeight="1">
      <c r="A52" s="19" t="s">
        <v>50</v>
      </c>
      <c r="B52" s="20">
        <v>196811</v>
      </c>
      <c r="C52" s="21">
        <f>Tabla112[[#This Row],[PIM 2016 S/]]/B$63</f>
        <v>2.0162138378503527E-2</v>
      </c>
      <c r="D52" s="20">
        <v>134496</v>
      </c>
      <c r="E52" s="2">
        <f>Tabla112[[#This Row],[Eje 2016 S/]]/D$63</f>
        <v>2.3878472889848082E-2</v>
      </c>
    </row>
    <row r="53" spans="1:5" ht="15" customHeight="1">
      <c r="A53" s="19" t="s">
        <v>51</v>
      </c>
      <c r="B53" s="20">
        <v>201572</v>
      </c>
      <c r="C53" s="21">
        <f>Tabla112[[#This Row],[PIM 2016 S/]]/B$63</f>
        <v>2.0649875043730854E-2</v>
      </c>
      <c r="D53" s="20">
        <v>121441</v>
      </c>
      <c r="E53" s="2">
        <f>Tabla112[[#This Row],[Eje 2016 S/]]/D$63</f>
        <v>2.1560683040507084E-2</v>
      </c>
    </row>
    <row r="54" spans="1:5" ht="15" customHeight="1">
      <c r="A54" s="19" t="s">
        <v>52</v>
      </c>
      <c r="B54" s="20">
        <v>201718</v>
      </c>
      <c r="C54" s="21">
        <f>Tabla112[[#This Row],[PIM 2016 S/]]/B$63</f>
        <v>2.0664831891687833E-2</v>
      </c>
      <c r="D54" s="20">
        <v>87076</v>
      </c>
      <c r="E54" s="2">
        <f>Tabla112[[#This Row],[Eje 2016 S/]]/D$63</f>
        <v>1.5459507385769178E-2</v>
      </c>
    </row>
    <row r="55" spans="1:5" ht="15" customHeight="1">
      <c r="A55" s="19" t="s">
        <v>53</v>
      </c>
      <c r="B55" s="20">
        <v>251346</v>
      </c>
      <c r="C55" s="21">
        <f>Tabla112[[#This Row],[PIM 2016 S/]]/B$63</f>
        <v>2.5748930867092526E-2</v>
      </c>
      <c r="D55" s="20">
        <v>60808</v>
      </c>
      <c r="E55" s="2">
        <f>Tabla112[[#This Row],[Eje 2016 S/]]/D$63</f>
        <v>1.0795876304766552E-2</v>
      </c>
    </row>
    <row r="56" spans="1:5" ht="15" customHeight="1">
      <c r="A56" s="19" t="s">
        <v>54</v>
      </c>
      <c r="B56" s="20">
        <v>278474</v>
      </c>
      <c r="C56" s="21">
        <f>Tabla112[[#This Row],[PIM 2016 S/]]/B$63</f>
        <v>2.8528036150496625E-2</v>
      </c>
      <c r="D56" s="20">
        <v>143218</v>
      </c>
      <c r="E56" s="2">
        <f>Tabla112[[#This Row],[Eje 2016 S/]]/D$63</f>
        <v>2.5426980210104852E-2</v>
      </c>
    </row>
    <row r="57" spans="1:5" ht="15" customHeight="1">
      <c r="A57" s="19" t="s">
        <v>55</v>
      </c>
      <c r="B57" s="20">
        <v>298958</v>
      </c>
      <c r="C57" s="21">
        <f>Tabla112[[#This Row],[PIM 2016 S/]]/B$63</f>
        <v>3.0626502407693965E-2</v>
      </c>
      <c r="D57" s="20">
        <v>91599</v>
      </c>
      <c r="E57" s="2">
        <f>Tabla112[[#This Row],[Eje 2016 S/]]/D$63</f>
        <v>1.6262522589795936E-2</v>
      </c>
    </row>
    <row r="58" spans="1:5" ht="15" customHeight="1">
      <c r="A58" s="19" t="s">
        <v>56</v>
      </c>
      <c r="B58" s="20">
        <v>410301</v>
      </c>
      <c r="C58" s="21">
        <f>Tabla112[[#This Row],[PIM 2016 S/]]/B$63</f>
        <v>4.2032942969846075E-2</v>
      </c>
      <c r="D58" s="20">
        <v>133881</v>
      </c>
      <c r="E58" s="2">
        <f>Tabla112[[#This Row],[Eje 2016 S/]]/D$63</f>
        <v>2.3769285547270928E-2</v>
      </c>
    </row>
    <row r="59" spans="1:5" ht="15" customHeight="1">
      <c r="A59" s="19" t="s">
        <v>57</v>
      </c>
      <c r="B59" s="20">
        <v>514145</v>
      </c>
      <c r="C59" s="21">
        <f>Tabla112[[#This Row],[PIM 2016 S/]]/B$63</f>
        <v>5.2671154745495399E-2</v>
      </c>
      <c r="D59" s="20">
        <v>409182</v>
      </c>
      <c r="E59" s="2">
        <f>Tabla112[[#This Row],[Eje 2016 S/]]/D$63</f>
        <v>7.2646333675453673E-2</v>
      </c>
    </row>
    <row r="60" spans="1:5" ht="15" customHeight="1">
      <c r="A60" s="19" t="s">
        <v>58</v>
      </c>
      <c r="B60" s="20">
        <v>563079</v>
      </c>
      <c r="C60" s="21">
        <f>Tabla112[[#This Row],[PIM 2016 S/]]/B$63</f>
        <v>5.7684157471022388E-2</v>
      </c>
      <c r="D60" s="20">
        <v>327737</v>
      </c>
      <c r="E60" s="2">
        <f>Tabla112[[#This Row],[Eje 2016 S/]]/D$63</f>
        <v>5.8186556250744557E-2</v>
      </c>
    </row>
    <row r="61" spans="1:5" ht="15" customHeight="1">
      <c r="A61" s="19" t="s">
        <v>59</v>
      </c>
      <c r="B61" s="20">
        <v>2126404</v>
      </c>
      <c r="C61" s="21">
        <f>Tabla112[[#This Row],[PIM 2016 S/]]/B$63</f>
        <v>0.21783768029532605</v>
      </c>
      <c r="D61" s="20">
        <v>1622863</v>
      </c>
      <c r="E61" s="2">
        <f>Tabla112[[#This Row],[Eje 2016 S/]]/D$63</f>
        <v>0.28812373713298184</v>
      </c>
    </row>
    <row r="62" spans="1:5" ht="15" customHeight="1">
      <c r="A62" s="19" t="s">
        <v>60</v>
      </c>
      <c r="B62" s="20">
        <v>3265082</v>
      </c>
      <c r="C62" s="21">
        <f>Tabla112[[#This Row],[PIM 2016 S/]]/B$63</f>
        <v>0.33448859617176402</v>
      </c>
      <c r="D62" s="20">
        <v>1655471</v>
      </c>
      <c r="E62" s="2">
        <f>Tabla112[[#This Row],[Eje 2016 S/]]/D$63</f>
        <v>0.29391297431469854</v>
      </c>
    </row>
    <row r="63" spans="1:5" ht="15" customHeight="1">
      <c r="A63" s="3" t="s">
        <v>61</v>
      </c>
      <c r="B63" s="1">
        <f>SUM(B9:B62)</f>
        <v>9761415</v>
      </c>
      <c r="C63" s="21">
        <f>Tabla112[[#This Row],[PIM 2016 S/]]/B$63</f>
        <v>1</v>
      </c>
      <c r="D63" s="1">
        <f>SUM(D9:D62)</f>
        <v>5632521</v>
      </c>
      <c r="E63" s="2">
        <f>Tabla112[[#This Row],[Eje 2016 S/]]/D$63</f>
        <v>1</v>
      </c>
    </row>
    <row r="64" spans="1:5" ht="15" customHeight="1">
      <c r="A64" s="10"/>
      <c r="B64" s="11"/>
      <c r="C64" s="21"/>
      <c r="D64" s="11"/>
      <c r="E64" s="12"/>
    </row>
    <row r="65" spans="1:5" ht="15" customHeight="1">
      <c r="A65" s="3"/>
      <c r="B65" s="1"/>
      <c r="C65" s="21"/>
      <c r="D65" s="1"/>
      <c r="E65" s="2"/>
    </row>
    <row r="66" spans="1:5" ht="40.5" customHeight="1">
      <c r="A66" s="18" t="s">
        <v>62</v>
      </c>
      <c r="B66" s="1"/>
      <c r="C66" s="21"/>
      <c r="D66" s="1"/>
      <c r="E66" s="2"/>
    </row>
    <row r="67" spans="1:5" ht="15" customHeight="1"/>
    <row r="68" spans="1:5" ht="15" customHeight="1"/>
    <row r="69" spans="1:5" ht="15" customHeight="1"/>
    <row r="70" spans="1:5" ht="15" customHeight="1"/>
    <row r="71" spans="1:5" ht="15" customHeight="1"/>
    <row r="72" spans="1:5" ht="15" customHeight="1"/>
    <row r="73" spans="1:5" ht="15" customHeight="1"/>
    <row r="74" spans="1:5" ht="15" customHeight="1"/>
    <row r="75" spans="1:5" ht="15" customHeight="1"/>
    <row r="76" spans="1:5" ht="15" customHeight="1"/>
    <row r="77" spans="1:5" ht="15" customHeight="1"/>
    <row r="78" spans="1:5" ht="15" customHeight="1"/>
    <row r="79" spans="1:5" ht="15" customHeight="1"/>
    <row r="80" spans="1:5" ht="15" customHeight="1"/>
    <row r="81" spans="1:5" s="13" customFormat="1" ht="15" customHeight="1">
      <c r="A81"/>
      <c r="B81"/>
      <c r="C81"/>
      <c r="D81"/>
      <c r="E81"/>
    </row>
    <row r="82" spans="1:5" ht="15" customHeight="1"/>
  </sheetData>
  <mergeCells count="4">
    <mergeCell ref="A4:E4"/>
    <mergeCell ref="A5:E5"/>
    <mergeCell ref="A6:E6"/>
    <mergeCell ref="A7:E7"/>
  </mergeCells>
  <pageMargins left="0.75" right="0.75" top="1" bottom="1" header="1" footer="1"/>
  <pageSetup orientation="portrait" r:id="rId1"/>
  <headerFooter>
    <oddHeader>&amp;L&amp;C&amp;R</oddHeader>
    <oddFooter>&amp;L&amp;C&amp;R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Marilin Balladares Vaca</cp:lastModifiedBy>
  <cp:lastPrinted>2016-03-31T02:24:50Z</cp:lastPrinted>
  <dcterms:created xsi:type="dcterms:W3CDTF">2016-03-29T04:08:37Z</dcterms:created>
  <dcterms:modified xsi:type="dcterms:W3CDTF">2016-05-27T22:12:48Z</dcterms:modified>
</cp:coreProperties>
</file>