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11250"/>
  </bookViews>
  <sheets>
    <sheet name="TUMBES" sheetId="26" r:id="rId1"/>
  </sheets>
  <calcPr calcId="145621"/>
</workbook>
</file>

<file path=xl/calcChain.xml><?xml version="1.0" encoding="utf-8"?>
<calcChain xmlns="http://schemas.openxmlformats.org/spreadsheetml/2006/main">
  <c r="D45" i="26" l="1"/>
  <c r="E9" i="26" s="1"/>
  <c r="B45" i="26"/>
  <c r="C11" i="26" s="1"/>
  <c r="C44" i="26" l="1"/>
  <c r="C8" i="26"/>
  <c r="C42" i="26"/>
  <c r="C38" i="26"/>
  <c r="C34" i="26"/>
  <c r="C30" i="26"/>
  <c r="C26" i="26"/>
  <c r="C22" i="26"/>
  <c r="C18" i="26"/>
  <c r="C14" i="26"/>
  <c r="C10" i="26"/>
  <c r="E44" i="26"/>
  <c r="E40" i="26"/>
  <c r="E36" i="26"/>
  <c r="E32" i="26"/>
  <c r="E28" i="26"/>
  <c r="E24" i="26"/>
  <c r="E20" i="26"/>
  <c r="E16" i="26"/>
  <c r="E12" i="26"/>
  <c r="C45" i="26"/>
  <c r="C41" i="26"/>
  <c r="C37" i="26"/>
  <c r="C33" i="26"/>
  <c r="C29" i="26"/>
  <c r="C25" i="26"/>
  <c r="C21" i="26"/>
  <c r="C17" i="26"/>
  <c r="C13" i="26"/>
  <c r="C9" i="26"/>
  <c r="E43" i="26"/>
  <c r="E39" i="26"/>
  <c r="E35" i="26"/>
  <c r="E31" i="26"/>
  <c r="E27" i="26"/>
  <c r="E23" i="26"/>
  <c r="E19" i="26"/>
  <c r="E15" i="26"/>
  <c r="E11" i="26"/>
  <c r="C40" i="26"/>
  <c r="C36" i="26"/>
  <c r="C32" i="26"/>
  <c r="C28" i="26"/>
  <c r="C24" i="26"/>
  <c r="C20" i="26"/>
  <c r="C16" i="26"/>
  <c r="C12" i="26"/>
  <c r="E8" i="26"/>
  <c r="E42" i="26"/>
  <c r="E38" i="26"/>
  <c r="E34" i="26"/>
  <c r="E30" i="26"/>
  <c r="E26" i="26"/>
  <c r="E22" i="26"/>
  <c r="E18" i="26"/>
  <c r="E14" i="26"/>
  <c r="E10" i="26"/>
  <c r="C43" i="26"/>
  <c r="C39" i="26"/>
  <c r="C35" i="26"/>
  <c r="C31" i="26"/>
  <c r="C27" i="26"/>
  <c r="C23" i="26"/>
  <c r="C19" i="26"/>
  <c r="C15" i="26"/>
  <c r="E45" i="26"/>
  <c r="E41" i="26"/>
  <c r="E37" i="26"/>
  <c r="E33" i="26"/>
  <c r="E29" i="26"/>
  <c r="E25" i="26"/>
  <c r="E21" i="26"/>
  <c r="E17" i="26"/>
  <c r="E13" i="26"/>
</calcChain>
</file>

<file path=xl/sharedStrings.xml><?xml version="1.0" encoding="utf-8"?>
<sst xmlns="http://schemas.openxmlformats.org/spreadsheetml/2006/main" count="46" uniqueCount="46">
  <si>
    <t>PIM2016 como % de base</t>
  </si>
  <si>
    <t>2.3. 1 99. 1 99 - OTROS BIENES</t>
  </si>
  <si>
    <t xml:space="preserve">GENERICA 2.3  POR TODA FUENTE </t>
  </si>
  <si>
    <t>Eje2016 como % de base</t>
  </si>
  <si>
    <t>PRESUPUESTO SIN PROGRAMA</t>
  </si>
  <si>
    <t>Distribución y ejecución presupuestal en la genérica 2.3, por toda fuente y categoría presupuestal, identificando la específica de gasto 2.32.7.11.2</t>
  </si>
  <si>
    <t>PIM2016 S/</t>
  </si>
  <si>
    <t>Eje2016 S/</t>
  </si>
  <si>
    <t>2.3. 1  3. 1  3 - LUBRICANTES, GRASAS Y AFINES</t>
  </si>
  <si>
    <t>2.3. 1  5. 4  1 - ELECTRICIDAD, ILUMINACION Y ELECTRONICA</t>
  </si>
  <si>
    <t>2.3. 1  6. 1 99 - OTROS ACCESORIOS Y REPUESTOS</t>
  </si>
  <si>
    <t>2.3. 1  2. 1  3 - CALZADO</t>
  </si>
  <si>
    <t>2.3. 1 11. 1  1 - PARA EDIFICIOS Y ESTRUCTURAS</t>
  </si>
  <si>
    <t>2.3. 1  5. 1  1 - REPUESTOS Y ACCESORIOS</t>
  </si>
  <si>
    <t>2.3. 2  1. 2  3 - VIATICOS Y FLETES POR CAMBIO DE COLOCACION</t>
  </si>
  <si>
    <t>2.3. 1  2. 1  1 - VESTUARIO, ACCESORIOS Y PRENDAS DIVERSAS</t>
  </si>
  <si>
    <t>2.3. 2  5. 1  2 - DE VEHICULOS</t>
  </si>
  <si>
    <t>2.3. 2  7. 5  2 - PROPINAS PARA PRACTICANTES</t>
  </si>
  <si>
    <t>2.3. 1  6. 1  1 - DE VEHICULOS</t>
  </si>
  <si>
    <t>2.3. 2  6. 3  3 - SEGURO OBLIGATORIO ACCIDENTES DE TRANSITO (SOAT)</t>
  </si>
  <si>
    <t>2.3. 2  7. 2  2 - ASESORIAS</t>
  </si>
  <si>
    <t>2.3. 2  2. 2  1 - SERVICIO DE TELEFONIA MOVIL</t>
  </si>
  <si>
    <t>2.3. 2  4. 1  5 - DE MAQUINARIAS Y EQUIPOS</t>
  </si>
  <si>
    <t>2.3. 1  1. 1  1 - ALIMENTOS Y BEBIDAS PARA CONSUMO HUMANO</t>
  </si>
  <si>
    <t>2.3. 2  6. 4  1 - GASTOS POR PRESTACIONES DE SALUD</t>
  </si>
  <si>
    <t>2.3. 2  4. 1  3 - DE VEHICULOS</t>
  </si>
  <si>
    <t>2.3. 2  4. 1  1 - DE EDIFICACIONES, OFICINAS Y ESTRUCTURAS</t>
  </si>
  <si>
    <t>2.3. 2  2. 2  2 - SERVICIO DE TELEFONIA FIJA</t>
  </si>
  <si>
    <t>2.3. 2  2. 2  3 - SERVICIO DE INTERNET</t>
  </si>
  <si>
    <t>2.3. 2  2. 3  1 - CORREOS Y SERVICIOS DE MENSAJERIA</t>
  </si>
  <si>
    <t>2.3. 2  1. 2  1 - PASAJES Y GASTOS DE TRANSPORTE</t>
  </si>
  <si>
    <t>2.3. 2  7.10  1 - SEMINARIOS ,TALLERES Y SIMILARES ORGANIZADOS POR LA  INSTITUCION</t>
  </si>
  <si>
    <t>2.3. 2  2. 1  2 - SERVICIO DE AGUA Y DESAGUE</t>
  </si>
  <si>
    <t>2.3. 1 99. 1  3 - LIBROS, DIARIOS, REVISTAS Y OTROS BIENES IMPRESOS NO VINCULADOS A ENSEÑANZA</t>
  </si>
  <si>
    <t>2.3. 2  2. 4  4 - SERVICIO DE IMPRESIONES, ENCUADERNACION Y EMPASTADO</t>
  </si>
  <si>
    <t>2.3. 1  5. 3  1 - ASEO, LIMPIEZA Y TOCADOR</t>
  </si>
  <si>
    <t>2.3. 1  3. 1  1 - COMBUSTIBLES Y CARBURANTES</t>
  </si>
  <si>
    <t>2.3. 1  5. 1  2 - PAPELERIA EN GENERAL, UTILES Y MATERIALES DE OFICINA</t>
  </si>
  <si>
    <t>2.3. 2  1. 2  2 - VIATICOS Y ASIGNACIONES POR COMISION DE SERVICIO</t>
  </si>
  <si>
    <t>2.3. 2  1. 2 99 - OTROS GASTOS</t>
  </si>
  <si>
    <t>2.3. 2  2. 1  1 - SERVICIO DE SUMINISTRO DE ENERGIA ELECTRICA</t>
  </si>
  <si>
    <t>2.3. 1  8. 1  2 - MEDICAMENTOS</t>
  </si>
  <si>
    <t>2.3. 1  8. 2  1 - MATERIAL, INSUMOS, INSTRUMENTAL Y ACCESORIOS  MEDICOS, QUIRURGICOS, ODONTOLOGICOS Y DE LABORATORIO</t>
  </si>
  <si>
    <t>2.3. 2  7.11 99 - SERVICIOS DIVERSOS</t>
  </si>
  <si>
    <t>Total</t>
  </si>
  <si>
    <t>Fuente: Cubo de Ejecución Region Tumbes 2016 
Cubo: Tumbes_18.05.2016
Procesado: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</si>
</sst>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Calibri"/>
    </font>
    <font>
      <sz val="11"/>
      <color rgb="FF00000A"/>
      <name val="Calibri"/>
      <family val="2"/>
    </font>
    <font>
      <b/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b/>
      <sz val="16"/>
      <color rgb="FFC00000"/>
      <name val="Calibri"/>
      <family val="2"/>
    </font>
    <font>
      <b/>
      <sz val="11"/>
      <name val="Calibri"/>
      <family val="2"/>
    </font>
    <font>
      <b/>
      <sz val="8"/>
      <color rgb="FF00000A"/>
      <name val="Calibri"/>
      <family val="2"/>
    </font>
    <font>
      <sz val="10"/>
      <name val="Arial"/>
      <family val="2"/>
    </font>
    <font>
      <sz val="10"/>
      <color rgb="FF00000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1" fillId="0" borderId="0" xfId="0" applyNumberFormat="1" applyFont="1" applyFill="1" applyBorder="1"/>
    <xf numFmtId="0" fontId="7" fillId="0" borderId="0" xfId="0" applyFont="1"/>
    <xf numFmtId="0" fontId="8" fillId="3" borderId="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wrapText="1"/>
    </xf>
    <xf numFmtId="3" fontId="10" fillId="0" borderId="0" xfId="0" applyNumberFormat="1" applyFont="1" applyFill="1" applyAlignment="1">
      <alignment wrapText="1"/>
    </xf>
    <xf numFmtId="0" fontId="10" fillId="0" borderId="0" xfId="0" applyFont="1" applyFill="1" applyAlignment="1"/>
    <xf numFmtId="10" fontId="10" fillId="0" borderId="0" xfId="0" applyNumberFormat="1" applyFont="1" applyFill="1" applyAlignment="1">
      <alignment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</xdr:row>
      <xdr:rowOff>647700</xdr:rowOff>
    </xdr:from>
    <xdr:to>
      <xdr:col>4</xdr:col>
      <xdr:colOff>66675</xdr:colOff>
      <xdr:row>2</xdr:row>
      <xdr:rowOff>9525</xdr:rowOff>
    </xdr:to>
    <xdr:sp macro="" textlink="">
      <xdr:nvSpPr>
        <xdr:cNvPr id="2" name="Título 3"/>
        <xdr:cNvSpPr>
          <a:spLocks noGrp="1"/>
        </xdr:cNvSpPr>
      </xdr:nvSpPr>
      <xdr:spPr>
        <a:xfrm>
          <a:off x="762000" y="838200"/>
          <a:ext cx="6629400" cy="476250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600" b="1"/>
            <a:t>Compromiso de Gestión SIII- 13: Elaboración de reportes para el seguimiento de compromisos de gestión y metas de cobertura.</a:t>
          </a:r>
        </a:p>
      </xdr:txBody>
    </xdr:sp>
    <xdr:clientData/>
  </xdr:twoCellAnchor>
  <xdr:twoCellAnchor editAs="oneCell">
    <xdr:from>
      <xdr:col>0</xdr:col>
      <xdr:colOff>2171700</xdr:colOff>
      <xdr:row>0</xdr:row>
      <xdr:rowOff>57150</xdr:rowOff>
    </xdr:from>
    <xdr:to>
      <xdr:col>2</xdr:col>
      <xdr:colOff>346075</xdr:colOff>
      <xdr:row>1</xdr:row>
      <xdr:rowOff>527050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57150"/>
          <a:ext cx="3632200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52" displayName="Tabla52" ref="A7:E45" totalsRowShown="0" headerRowDxfId="9" dataDxfId="8" headerRowBorderDxfId="6" tableBorderDxfId="7" totalsRowBorderDxfId="5">
  <tableColumns count="5">
    <tableColumn id="1" name="GENERICA 2.3  POR TODA FUENTE " dataDxfId="4"/>
    <tableColumn id="2" name="PIM2016 S/" dataDxfId="3"/>
    <tableColumn id="3" name="PIM2016 como % de base" dataDxfId="2">
      <calculatedColumnFormula>Tabla52[[#This Row],[PIM2016 S/]]/B$45</calculatedColumnFormula>
    </tableColumn>
    <tableColumn id="4" name="Eje2016 S/" dataDxfId="1"/>
    <tableColumn id="5" name="Eje2016 como % de base" dataDxfId="0">
      <calculatedColumnFormula>Tabla52[[#This Row],[Eje2016 S/]]/D$45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pane ySplit="7" topLeftCell="A8" activePane="bottomLeft" state="frozen"/>
      <selection pane="bottomLeft" activeCell="C48" sqref="C48"/>
    </sheetView>
  </sheetViews>
  <sheetFormatPr baseColWidth="10" defaultColWidth="9.140625" defaultRowHeight="15"/>
  <cols>
    <col min="1" max="1" width="68.7109375" customWidth="1"/>
    <col min="2" max="2" width="13.140625" customWidth="1"/>
    <col min="3" max="3" width="14.85546875" customWidth="1"/>
    <col min="4" max="4" width="13.140625" customWidth="1"/>
    <col min="5" max="5" width="16" customWidth="1"/>
  </cols>
  <sheetData>
    <row r="2" spans="1:8" ht="87.75" customHeight="1"/>
    <row r="3" spans="1:8" ht="13.5" customHeight="1">
      <c r="A3" s="9"/>
      <c r="B3" s="9"/>
      <c r="C3" s="9"/>
      <c r="D3" s="9"/>
      <c r="E3" s="9"/>
    </row>
    <row r="4" spans="1:8" ht="36" customHeight="1">
      <c r="A4" s="10" t="s">
        <v>5</v>
      </c>
      <c r="B4" s="10"/>
      <c r="C4" s="10"/>
      <c r="D4" s="10"/>
      <c r="E4" s="10"/>
    </row>
    <row r="5" spans="1:8" ht="26.25" customHeight="1">
      <c r="A5" s="11"/>
      <c r="B5" s="11"/>
      <c r="C5" s="11"/>
      <c r="D5" s="11"/>
      <c r="E5" s="11"/>
      <c r="H5" s="5"/>
    </row>
    <row r="6" spans="1:8" ht="21.75" customHeight="1">
      <c r="A6" s="12" t="s">
        <v>4</v>
      </c>
      <c r="B6" s="12"/>
      <c r="C6" s="12"/>
      <c r="D6" s="12"/>
      <c r="E6" s="12"/>
    </row>
    <row r="7" spans="1:8" ht="29.25" customHeight="1">
      <c r="A7" s="2" t="s">
        <v>2</v>
      </c>
      <c r="B7" s="3" t="s">
        <v>6</v>
      </c>
      <c r="C7" s="3" t="s">
        <v>0</v>
      </c>
      <c r="D7" s="3" t="s">
        <v>7</v>
      </c>
      <c r="E7" s="4" t="s">
        <v>3</v>
      </c>
    </row>
    <row r="8" spans="1:8" ht="15" customHeight="1">
      <c r="A8" s="13" t="s">
        <v>8</v>
      </c>
      <c r="B8" s="14">
        <v>350</v>
      </c>
      <c r="C8" s="17">
        <f>Tabla52[[#This Row],[PIM2016 S/]]/B$45</f>
        <v>1.2603097841449429E-4</v>
      </c>
      <c r="D8" s="14">
        <v>300</v>
      </c>
      <c r="E8" s="6">
        <f>Tabla52[[#This Row],[Eje2016 S/]]/D$45</f>
        <v>2.5505410972937907E-4</v>
      </c>
    </row>
    <row r="9" spans="1:8" ht="29.25" customHeight="1">
      <c r="A9" s="13" t="s">
        <v>9</v>
      </c>
      <c r="B9" s="14">
        <v>548</v>
      </c>
      <c r="C9" s="17">
        <f>Tabla52[[#This Row],[PIM2016 S/]]/B$45</f>
        <v>1.9732850334612246E-4</v>
      </c>
      <c r="D9" s="14">
        <v>0</v>
      </c>
      <c r="E9" s="6">
        <f>Tabla52[[#This Row],[Eje2016 S/]]/D$45</f>
        <v>0</v>
      </c>
    </row>
    <row r="10" spans="1:8" ht="15" customHeight="1">
      <c r="A10" s="13" t="s">
        <v>10</v>
      </c>
      <c r="B10" s="14">
        <v>1054</v>
      </c>
      <c r="C10" s="17">
        <f>Tabla52[[#This Row],[PIM2016 S/]]/B$45</f>
        <v>3.7953328928250565E-4</v>
      </c>
      <c r="D10" s="14">
        <v>0</v>
      </c>
      <c r="E10" s="6">
        <f>Tabla52[[#This Row],[Eje2016 S/]]/D$45</f>
        <v>0</v>
      </c>
    </row>
    <row r="11" spans="1:8" ht="15" customHeight="1">
      <c r="A11" s="13" t="s">
        <v>11</v>
      </c>
      <c r="B11" s="14">
        <v>1500</v>
      </c>
      <c r="C11" s="17">
        <f>Tabla52[[#This Row],[PIM2016 S/]]/B$45</f>
        <v>5.4013276463354693E-4</v>
      </c>
      <c r="D11" s="14">
        <v>0</v>
      </c>
      <c r="E11" s="6">
        <f>Tabla52[[#This Row],[Eje2016 S/]]/D$45</f>
        <v>0</v>
      </c>
    </row>
    <row r="12" spans="1:8" ht="15" customHeight="1">
      <c r="A12" s="13" t="s">
        <v>12</v>
      </c>
      <c r="B12" s="14">
        <v>2000</v>
      </c>
      <c r="C12" s="17">
        <f>Tabla52[[#This Row],[PIM2016 S/]]/B$45</f>
        <v>7.2017701951139588E-4</v>
      </c>
      <c r="D12" s="14">
        <v>0</v>
      </c>
      <c r="E12" s="6">
        <f>Tabla52[[#This Row],[Eje2016 S/]]/D$45</f>
        <v>0</v>
      </c>
    </row>
    <row r="13" spans="1:8" ht="15" customHeight="1">
      <c r="A13" s="13" t="s">
        <v>1</v>
      </c>
      <c r="B13" s="14">
        <v>2180</v>
      </c>
      <c r="C13" s="17">
        <f>Tabla52[[#This Row],[PIM2016 S/]]/B$45</f>
        <v>7.8499295126742159E-4</v>
      </c>
      <c r="D13" s="14">
        <v>0</v>
      </c>
      <c r="E13" s="6">
        <f>Tabla52[[#This Row],[Eje2016 S/]]/D$45</f>
        <v>0</v>
      </c>
    </row>
    <row r="14" spans="1:8" ht="15" customHeight="1">
      <c r="A14" s="13" t="s">
        <v>13</v>
      </c>
      <c r="B14" s="14">
        <v>2500</v>
      </c>
      <c r="C14" s="17">
        <f>Tabla52[[#This Row],[PIM2016 S/]]/B$45</f>
        <v>9.0022127438924493E-4</v>
      </c>
      <c r="D14" s="14">
        <v>0</v>
      </c>
      <c r="E14" s="6">
        <f>Tabla52[[#This Row],[Eje2016 S/]]/D$45</f>
        <v>0</v>
      </c>
    </row>
    <row r="15" spans="1:8" ht="15" customHeight="1">
      <c r="A15" s="13" t="s">
        <v>14</v>
      </c>
      <c r="B15" s="14">
        <v>3000</v>
      </c>
      <c r="C15" s="17">
        <f>Tabla52[[#This Row],[PIM2016 S/]]/B$45</f>
        <v>1.0802655292670939E-3</v>
      </c>
      <c r="D15" s="14">
        <v>0</v>
      </c>
      <c r="E15" s="6">
        <f>Tabla52[[#This Row],[Eje2016 S/]]/D$45</f>
        <v>0</v>
      </c>
    </row>
    <row r="16" spans="1:8" ht="15" customHeight="1">
      <c r="A16" s="13" t="s">
        <v>15</v>
      </c>
      <c r="B16" s="14">
        <v>3500</v>
      </c>
      <c r="C16" s="17">
        <f>Tabla52[[#This Row],[PIM2016 S/]]/B$45</f>
        <v>1.2603097841449428E-3</v>
      </c>
      <c r="D16" s="14">
        <v>1000</v>
      </c>
      <c r="E16" s="6">
        <f>Tabla52[[#This Row],[Eje2016 S/]]/D$45</f>
        <v>8.5018036576459696E-4</v>
      </c>
    </row>
    <row r="17" spans="1:5" ht="15" customHeight="1">
      <c r="A17" s="13" t="s">
        <v>16</v>
      </c>
      <c r="B17" s="14">
        <v>3630</v>
      </c>
      <c r="C17" s="17">
        <f>Tabla52[[#This Row],[PIM2016 S/]]/B$45</f>
        <v>1.3071212904131836E-3</v>
      </c>
      <c r="D17" s="14">
        <v>0</v>
      </c>
      <c r="E17" s="6">
        <f>Tabla52[[#This Row],[Eje2016 S/]]/D$45</f>
        <v>0</v>
      </c>
    </row>
    <row r="18" spans="1:5" ht="15" customHeight="1">
      <c r="A18" s="13" t="s">
        <v>17</v>
      </c>
      <c r="B18" s="14">
        <v>4000</v>
      </c>
      <c r="C18" s="17">
        <f>Tabla52[[#This Row],[PIM2016 S/]]/B$45</f>
        <v>1.4403540390227918E-3</v>
      </c>
      <c r="D18" s="14">
        <v>1800</v>
      </c>
      <c r="E18" s="6">
        <f>Tabla52[[#This Row],[Eje2016 S/]]/D$45</f>
        <v>1.5303246583762745E-3</v>
      </c>
    </row>
    <row r="19" spans="1:5" ht="15" customHeight="1">
      <c r="A19" s="13" t="s">
        <v>18</v>
      </c>
      <c r="B19" s="14">
        <v>5800</v>
      </c>
      <c r="C19" s="17">
        <f>Tabla52[[#This Row],[PIM2016 S/]]/B$45</f>
        <v>2.088513356583048E-3</v>
      </c>
      <c r="D19" s="14">
        <v>5800</v>
      </c>
      <c r="E19" s="6">
        <f>Tabla52[[#This Row],[Eje2016 S/]]/D$45</f>
        <v>4.9310461214346624E-3</v>
      </c>
    </row>
    <row r="20" spans="1:5" ht="15" customHeight="1">
      <c r="A20" s="13" t="s">
        <v>19</v>
      </c>
      <c r="B20" s="14">
        <v>8300</v>
      </c>
      <c r="C20" s="17">
        <f>Tabla52[[#This Row],[PIM2016 S/]]/B$45</f>
        <v>2.9887346309722929E-3</v>
      </c>
      <c r="D20" s="14">
        <v>4440</v>
      </c>
      <c r="E20" s="6">
        <f>Tabla52[[#This Row],[Eje2016 S/]]/D$45</f>
        <v>3.7748008239948103E-3</v>
      </c>
    </row>
    <row r="21" spans="1:5" ht="15" customHeight="1">
      <c r="A21" s="13" t="s">
        <v>20</v>
      </c>
      <c r="B21" s="14">
        <v>10000</v>
      </c>
      <c r="C21" s="17">
        <f>Tabla52[[#This Row],[PIM2016 S/]]/B$45</f>
        <v>3.6008850975569797E-3</v>
      </c>
      <c r="D21" s="14">
        <v>10000</v>
      </c>
      <c r="E21" s="6">
        <f>Tabla52[[#This Row],[Eje2016 S/]]/D$45</f>
        <v>8.5018036576459694E-3</v>
      </c>
    </row>
    <row r="22" spans="1:5" ht="15" customHeight="1">
      <c r="A22" s="13" t="s">
        <v>21</v>
      </c>
      <c r="B22" s="14">
        <v>10000</v>
      </c>
      <c r="C22" s="17">
        <f>Tabla52[[#This Row],[PIM2016 S/]]/B$45</f>
        <v>3.6008850975569797E-3</v>
      </c>
      <c r="D22" s="14">
        <v>0</v>
      </c>
      <c r="E22" s="6">
        <f>Tabla52[[#This Row],[Eje2016 S/]]/D$45</f>
        <v>0</v>
      </c>
    </row>
    <row r="23" spans="1:5" ht="15" customHeight="1">
      <c r="A23" s="13" t="s">
        <v>22</v>
      </c>
      <c r="B23" s="14">
        <v>12600</v>
      </c>
      <c r="C23" s="17">
        <f>Tabla52[[#This Row],[PIM2016 S/]]/B$45</f>
        <v>4.5371152229217943E-3</v>
      </c>
      <c r="D23" s="14">
        <v>12600</v>
      </c>
      <c r="E23" s="6">
        <f>Tabla52[[#This Row],[Eje2016 S/]]/D$45</f>
        <v>1.0712272608633921E-2</v>
      </c>
    </row>
    <row r="24" spans="1:5" ht="15" customHeight="1">
      <c r="A24" s="13" t="s">
        <v>23</v>
      </c>
      <c r="B24" s="14">
        <v>13143</v>
      </c>
      <c r="C24" s="17">
        <f>Tabla52[[#This Row],[PIM2016 S/]]/B$45</f>
        <v>4.7326432837191384E-3</v>
      </c>
      <c r="D24" s="14">
        <v>9176</v>
      </c>
      <c r="E24" s="6">
        <f>Tabla52[[#This Row],[Eje2016 S/]]/D$45</f>
        <v>7.8012550362559418E-3</v>
      </c>
    </row>
    <row r="25" spans="1:5" ht="15" customHeight="1">
      <c r="A25" s="13" t="s">
        <v>24</v>
      </c>
      <c r="B25" s="14">
        <v>18762</v>
      </c>
      <c r="C25" s="17">
        <f>Tabla52[[#This Row],[PIM2016 S/]]/B$45</f>
        <v>6.755980620036405E-3</v>
      </c>
      <c r="D25" s="14">
        <v>0</v>
      </c>
      <c r="E25" s="6">
        <f>Tabla52[[#This Row],[Eje2016 S/]]/D$45</f>
        <v>0</v>
      </c>
    </row>
    <row r="26" spans="1:5" ht="15" customHeight="1">
      <c r="A26" s="13" t="s">
        <v>25</v>
      </c>
      <c r="B26" s="14">
        <v>20639</v>
      </c>
      <c r="C26" s="17">
        <f>Tabla52[[#This Row],[PIM2016 S/]]/B$45</f>
        <v>7.4318667528478497E-3</v>
      </c>
      <c r="D26" s="14">
        <v>17139</v>
      </c>
      <c r="E26" s="6">
        <f>Tabla52[[#This Row],[Eje2016 S/]]/D$45</f>
        <v>1.4571241288839427E-2</v>
      </c>
    </row>
    <row r="27" spans="1:5" ht="15" customHeight="1">
      <c r="A27" s="13" t="s">
        <v>26</v>
      </c>
      <c r="B27" s="14">
        <v>20640</v>
      </c>
      <c r="C27" s="17">
        <f>Tabla52[[#This Row],[PIM2016 S/]]/B$45</f>
        <v>7.4322268413576061E-3</v>
      </c>
      <c r="D27" s="14">
        <v>20600</v>
      </c>
      <c r="E27" s="6">
        <f>Tabla52[[#This Row],[Eje2016 S/]]/D$45</f>
        <v>1.7513715534750698E-2</v>
      </c>
    </row>
    <row r="28" spans="1:5" ht="15" customHeight="1">
      <c r="A28" s="13" t="s">
        <v>27</v>
      </c>
      <c r="B28" s="14">
        <v>23860</v>
      </c>
      <c r="C28" s="17">
        <f>Tabla52[[#This Row],[PIM2016 S/]]/B$45</f>
        <v>8.5917118427709539E-3</v>
      </c>
      <c r="D28" s="14">
        <v>7984</v>
      </c>
      <c r="E28" s="6">
        <f>Tabla52[[#This Row],[Eje2016 S/]]/D$45</f>
        <v>6.7878400402645424E-3</v>
      </c>
    </row>
    <row r="29" spans="1:5" ht="15" customHeight="1">
      <c r="A29" s="13" t="s">
        <v>28</v>
      </c>
      <c r="B29" s="14">
        <v>27000</v>
      </c>
      <c r="C29" s="17">
        <f>Tabla52[[#This Row],[PIM2016 S/]]/B$45</f>
        <v>9.722389763403845E-3</v>
      </c>
      <c r="D29" s="14">
        <v>13845</v>
      </c>
      <c r="E29" s="6">
        <f>Tabla52[[#This Row],[Eje2016 S/]]/D$45</f>
        <v>1.1770747164010845E-2</v>
      </c>
    </row>
    <row r="30" spans="1:5" ht="15" customHeight="1">
      <c r="A30" s="13" t="s">
        <v>29</v>
      </c>
      <c r="B30" s="14">
        <v>36700</v>
      </c>
      <c r="C30" s="17">
        <f>Tabla52[[#This Row],[PIM2016 S/]]/B$45</f>
        <v>1.3215248308034114E-2</v>
      </c>
      <c r="D30" s="14">
        <v>9978</v>
      </c>
      <c r="E30" s="6">
        <f>Tabla52[[#This Row],[Eje2016 S/]]/D$45</f>
        <v>8.4830996895991478E-3</v>
      </c>
    </row>
    <row r="31" spans="1:5" ht="15" customHeight="1">
      <c r="A31" s="13" t="s">
        <v>30</v>
      </c>
      <c r="B31" s="14">
        <v>38520</v>
      </c>
      <c r="C31" s="17">
        <f>Tabla52[[#This Row],[PIM2016 S/]]/B$45</f>
        <v>1.3870609395789485E-2</v>
      </c>
      <c r="D31" s="14">
        <v>20924</v>
      </c>
      <c r="E31" s="6">
        <f>Tabla52[[#This Row],[Eje2016 S/]]/D$45</f>
        <v>1.7789173973258427E-2</v>
      </c>
    </row>
    <row r="32" spans="1:5" ht="15" customHeight="1">
      <c r="A32" s="13" t="s">
        <v>31</v>
      </c>
      <c r="B32" s="14">
        <v>51428</v>
      </c>
      <c r="C32" s="17">
        <f>Tabla52[[#This Row],[PIM2016 S/]]/B$45</f>
        <v>1.8518631879716033E-2</v>
      </c>
      <c r="D32" s="14">
        <v>11190</v>
      </c>
      <c r="E32" s="6">
        <f>Tabla52[[#This Row],[Eje2016 S/]]/D$45</f>
        <v>9.5135182929058405E-3</v>
      </c>
    </row>
    <row r="33" spans="1:5" ht="15" customHeight="1">
      <c r="A33" s="13" t="s">
        <v>32</v>
      </c>
      <c r="B33" s="14">
        <v>68880</v>
      </c>
      <c r="C33" s="17">
        <f>Tabla52[[#This Row],[PIM2016 S/]]/B$45</f>
        <v>2.4802896551972476E-2</v>
      </c>
      <c r="D33" s="14">
        <v>50770</v>
      </c>
      <c r="E33" s="6">
        <f>Tabla52[[#This Row],[Eje2016 S/]]/D$45</f>
        <v>4.3163657169868586E-2</v>
      </c>
    </row>
    <row r="34" spans="1:5" ht="15" customHeight="1">
      <c r="A34" s="13" t="s">
        <v>33</v>
      </c>
      <c r="B34" s="14">
        <v>76331</v>
      </c>
      <c r="C34" s="17">
        <f>Tabla52[[#This Row],[PIM2016 S/]]/B$45</f>
        <v>2.7485916038162181E-2</v>
      </c>
      <c r="D34" s="14">
        <v>44862</v>
      </c>
      <c r="E34" s="6">
        <f>Tabla52[[#This Row],[Eje2016 S/]]/D$45</f>
        <v>3.8140791568931347E-2</v>
      </c>
    </row>
    <row r="35" spans="1:5" ht="15" customHeight="1">
      <c r="A35" s="13" t="s">
        <v>34</v>
      </c>
      <c r="B35" s="14">
        <v>89645</v>
      </c>
      <c r="C35" s="17">
        <f>Tabla52[[#This Row],[PIM2016 S/]]/B$45</f>
        <v>3.2280134457049546E-2</v>
      </c>
      <c r="D35" s="14">
        <v>42891</v>
      </c>
      <c r="E35" s="6">
        <f>Tabla52[[#This Row],[Eje2016 S/]]/D$45</f>
        <v>3.6465086068009328E-2</v>
      </c>
    </row>
    <row r="36" spans="1:5" s="1" customFormat="1" ht="15" customHeight="1">
      <c r="A36" s="13" t="s">
        <v>35</v>
      </c>
      <c r="B36" s="14">
        <v>90391</v>
      </c>
      <c r="C36" s="17">
        <f>Tabla52[[#This Row],[PIM2016 S/]]/B$45</f>
        <v>3.2548760485327295E-2</v>
      </c>
      <c r="D36" s="14">
        <v>14150</v>
      </c>
      <c r="E36" s="6">
        <f>Tabla52[[#This Row],[Eje2016 S/]]/D$45</f>
        <v>1.2030052175569047E-2</v>
      </c>
    </row>
    <row r="37" spans="1:5">
      <c r="A37" s="13" t="s">
        <v>36</v>
      </c>
      <c r="B37" s="14">
        <v>94509</v>
      </c>
      <c r="C37" s="17">
        <f>Tabla52[[#This Row],[PIM2016 S/]]/B$45</f>
        <v>3.4031604968501258E-2</v>
      </c>
      <c r="D37" s="14">
        <v>0</v>
      </c>
      <c r="E37" s="6">
        <f>Tabla52[[#This Row],[Eje2016 S/]]/D$45</f>
        <v>0</v>
      </c>
    </row>
    <row r="38" spans="1:5">
      <c r="A38" s="13" t="s">
        <v>37</v>
      </c>
      <c r="B38" s="14">
        <v>104253</v>
      </c>
      <c r="C38" s="17">
        <f>Tabla52[[#This Row],[PIM2016 S/]]/B$45</f>
        <v>3.7540307407560779E-2</v>
      </c>
      <c r="D38" s="14">
        <v>55840</v>
      </c>
      <c r="E38" s="6">
        <f>Tabla52[[#This Row],[Eje2016 S/]]/D$45</f>
        <v>4.7474071624295094E-2</v>
      </c>
    </row>
    <row r="39" spans="1:5">
      <c r="A39" s="13" t="s">
        <v>38</v>
      </c>
      <c r="B39" s="14">
        <v>109416</v>
      </c>
      <c r="C39" s="17">
        <f>Tabla52[[#This Row],[PIM2016 S/]]/B$45</f>
        <v>3.9399444383429447E-2</v>
      </c>
      <c r="D39" s="14">
        <v>68172</v>
      </c>
      <c r="E39" s="6">
        <f>Tabla52[[#This Row],[Eje2016 S/]]/D$45</f>
        <v>5.7958495894904101E-2</v>
      </c>
    </row>
    <row r="40" spans="1:5">
      <c r="A40" s="13" t="s">
        <v>39</v>
      </c>
      <c r="B40" s="14">
        <v>132602</v>
      </c>
      <c r="C40" s="17">
        <f>Tabla52[[#This Row],[PIM2016 S/]]/B$45</f>
        <v>4.7748456570625063E-2</v>
      </c>
      <c r="D40" s="14">
        <v>34040</v>
      </c>
      <c r="E40" s="6">
        <f>Tabla52[[#This Row],[Eje2016 S/]]/D$45</f>
        <v>2.8940139650626879E-2</v>
      </c>
    </row>
    <row r="41" spans="1:5">
      <c r="A41" s="13" t="s">
        <v>40</v>
      </c>
      <c r="B41" s="14">
        <v>185000</v>
      </c>
      <c r="C41" s="17">
        <f>Tabla52[[#This Row],[PIM2016 S/]]/B$45</f>
        <v>6.6616374304804118E-2</v>
      </c>
      <c r="D41" s="14">
        <v>141810</v>
      </c>
      <c r="E41" s="6">
        <f>Tabla52[[#This Row],[Eje2016 S/]]/D$45</f>
        <v>0.12056407766907749</v>
      </c>
    </row>
    <row r="42" spans="1:5">
      <c r="A42" s="13" t="s">
        <v>41</v>
      </c>
      <c r="B42" s="14">
        <v>347596</v>
      </c>
      <c r="C42" s="17">
        <f>Tabla52[[#This Row],[PIM2016 S/]]/B$45</f>
        <v>0.12516532563704158</v>
      </c>
      <c r="D42" s="14">
        <v>46111</v>
      </c>
      <c r="E42" s="6">
        <f>Tabla52[[#This Row],[Eje2016 S/]]/D$45</f>
        <v>3.9202666845771332E-2</v>
      </c>
    </row>
    <row r="43" spans="1:5">
      <c r="A43" s="13" t="s">
        <v>42</v>
      </c>
      <c r="B43" s="14">
        <v>432847</v>
      </c>
      <c r="C43" s="17">
        <f>Tabla52[[#This Row],[PIM2016 S/]]/B$45</f>
        <v>0.15586323118222459</v>
      </c>
      <c r="D43" s="14">
        <v>158430</v>
      </c>
      <c r="E43" s="6">
        <f>Tabla52[[#This Row],[Eje2016 S/]]/D$45</f>
        <v>0.13469407534808508</v>
      </c>
    </row>
    <row r="44" spans="1:5" s="7" customFormat="1">
      <c r="A44" s="13" t="s">
        <v>43</v>
      </c>
      <c r="B44" s="14">
        <v>723971</v>
      </c>
      <c r="C44" s="17">
        <f>Tabla52[[#This Row],[PIM2016 S/]]/B$45</f>
        <v>0.26069363849634242</v>
      </c>
      <c r="D44" s="14">
        <v>372369</v>
      </c>
      <c r="E44" s="6">
        <f>Tabla52[[#This Row],[Eje2016 S/]]/D$45</f>
        <v>0.31658081261939719</v>
      </c>
    </row>
    <row r="45" spans="1:5">
      <c r="A45" s="16" t="s">
        <v>44</v>
      </c>
      <c r="B45" s="15">
        <f>SUM(B8:B44)</f>
        <v>2777095</v>
      </c>
      <c r="C45" s="17">
        <f>Tabla52[[#This Row],[PIM2016 S/]]/B$45</f>
        <v>1</v>
      </c>
      <c r="D45" s="15">
        <f>SUM(D8:D44)</f>
        <v>1176221</v>
      </c>
      <c r="E45" s="6">
        <f>Tabla52[[#This Row],[Eje2016 S/]]/D$45</f>
        <v>1</v>
      </c>
    </row>
    <row r="46" spans="1:5">
      <c r="A46" s="16"/>
      <c r="B46" s="15"/>
      <c r="C46" s="17"/>
      <c r="D46" s="15"/>
      <c r="E46" s="6"/>
    </row>
    <row r="47" spans="1:5">
      <c r="A47" s="16"/>
      <c r="B47" s="15"/>
      <c r="C47" s="17"/>
      <c r="D47" s="15"/>
      <c r="E47" s="6"/>
    </row>
    <row r="48" spans="1:5" ht="34.5">
      <c r="A48" s="8" t="s">
        <v>45</v>
      </c>
    </row>
  </sheetData>
  <mergeCells count="4">
    <mergeCell ref="A3:E3"/>
    <mergeCell ref="A4:E4"/>
    <mergeCell ref="A5:E5"/>
    <mergeCell ref="A6:E6"/>
  </mergeCells>
  <pageMargins left="0.75" right="0.75" top="1" bottom="1" header="1" footer="1"/>
  <pageSetup orientation="portrait" horizontalDpi="0" verticalDpi="0"/>
  <headerFooter>
    <oddHeader>&amp;L&amp;C&amp;R</oddHeader>
    <oddFooter>&amp;L&amp;C&amp;R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Marilin Balladares Vaca</cp:lastModifiedBy>
  <dcterms:created xsi:type="dcterms:W3CDTF">2016-03-28T18:24:03Z</dcterms:created>
  <dcterms:modified xsi:type="dcterms:W3CDTF">2016-05-27T22:07:19Z</dcterms:modified>
</cp:coreProperties>
</file>