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rnejo\Desktop\Reportes FED\"/>
    </mc:Choice>
  </mc:AlternateContent>
  <bookViews>
    <workbookView xWindow="120" yWindow="90" windowWidth="15195" windowHeight="11250"/>
  </bookViews>
  <sheets>
    <sheet name="TUMBES" sheetId="26" r:id="rId1"/>
  </sheets>
  <calcPr calcId="152511"/>
</workbook>
</file>

<file path=xl/calcChain.xml><?xml version="1.0" encoding="utf-8"?>
<calcChain xmlns="http://schemas.openxmlformats.org/spreadsheetml/2006/main">
  <c r="E37" i="26" l="1"/>
  <c r="E10" i="26"/>
  <c r="E42" i="26"/>
  <c r="E38" i="26"/>
  <c r="E34" i="26"/>
  <c r="E33" i="26"/>
  <c r="E19" i="26"/>
  <c r="E40" i="26"/>
  <c r="E43" i="26"/>
  <c r="C35" i="26"/>
  <c r="C27" i="26"/>
  <c r="C25" i="26"/>
  <c r="C20" i="26"/>
  <c r="D43" i="26"/>
  <c r="E15" i="26" s="1"/>
  <c r="B43" i="26"/>
  <c r="C23" i="26" s="1"/>
  <c r="C21" i="26" l="1"/>
  <c r="C36" i="26"/>
  <c r="C31" i="26"/>
  <c r="C12" i="26"/>
  <c r="C17" i="26"/>
  <c r="E30" i="26"/>
  <c r="E29" i="26"/>
  <c r="E32" i="26"/>
  <c r="E18" i="26"/>
  <c r="C22" i="26"/>
  <c r="C26" i="26"/>
  <c r="C39" i="26"/>
  <c r="C41" i="26"/>
  <c r="C16" i="26"/>
  <c r="E14" i="26"/>
  <c r="E28" i="26"/>
  <c r="E11" i="26"/>
  <c r="E13" i="26"/>
  <c r="C43" i="26"/>
  <c r="C19" i="26"/>
  <c r="C34" i="26"/>
  <c r="C42" i="26"/>
  <c r="C37" i="26"/>
  <c r="E20" i="26"/>
  <c r="E25" i="26"/>
  <c r="E27" i="26"/>
  <c r="E35" i="26"/>
  <c r="C40" i="26"/>
  <c r="C33" i="26"/>
  <c r="C38" i="26"/>
  <c r="C10" i="26"/>
  <c r="C9" i="26"/>
  <c r="E24" i="26"/>
  <c r="E21" i="26"/>
  <c r="E8" i="26"/>
  <c r="E36" i="26"/>
  <c r="C30" i="26"/>
  <c r="C29" i="26"/>
  <c r="C32" i="26"/>
  <c r="C18" i="26"/>
  <c r="C15" i="26"/>
  <c r="E23" i="26"/>
  <c r="E31" i="26"/>
  <c r="E12" i="26"/>
  <c r="E17" i="26"/>
  <c r="C14" i="26"/>
  <c r="C28" i="26"/>
  <c r="C11" i="26"/>
  <c r="C13" i="26"/>
  <c r="E22" i="26"/>
  <c r="E26" i="26"/>
  <c r="E39" i="26"/>
  <c r="E41" i="26"/>
  <c r="E16" i="26"/>
  <c r="C24" i="26"/>
  <c r="C8" i="26"/>
  <c r="E9" i="26"/>
</calcChain>
</file>

<file path=xl/sharedStrings.xml><?xml version="1.0" encoding="utf-8"?>
<sst xmlns="http://schemas.openxmlformats.org/spreadsheetml/2006/main" count="44" uniqueCount="44">
  <si>
    <t>2.3. 1 99. 1 99 - OTROS BIENES</t>
  </si>
  <si>
    <t xml:space="preserve">GENERICA 2.3  POR TODA FUENTE </t>
  </si>
  <si>
    <t>PRESUPUESTO SIN PROGRAMA</t>
  </si>
  <si>
    <t>Distribución y ejecución presupuestal en la genérica 2.3, por toda fuente y categoría presupuestal, identificando la específica de gasto 2.32.7.11.2</t>
  </si>
  <si>
    <t>Fuente: Cubo de Ejecución Region Tumbes 2017 
Cubo: Tumbes_27.03.2017
Procesado: Marzo 2017</t>
  </si>
  <si>
    <t>PIM2017 S/</t>
  </si>
  <si>
    <t>PIM2017 como % de base</t>
  </si>
  <si>
    <t>Eje2017 S/</t>
  </si>
  <si>
    <t>Eje2017 como % de base</t>
  </si>
  <si>
    <t>2.3. 1  1. 1  1 - ALIMENTOS Y BEBIDAS PARA CONSUMO HUMANO</t>
  </si>
  <si>
    <t>2.3. 1  2. 1  1 - VESTUARIO, ACCESORIOS Y PRENDAS DIVERSAS</t>
  </si>
  <si>
    <t>2.3. 1  2. 1  3 - CALZADO</t>
  </si>
  <si>
    <t>2.3. 1  3. 1  1 - COMBUSTIBLES Y CARBURANTES</t>
  </si>
  <si>
    <t>2.3. 1  3. 1  3 - LUBRICANTES, GRASAS Y AFINES</t>
  </si>
  <si>
    <t>2.3. 1  5. 1  1 - REPUESTOS Y ACCESORIOS</t>
  </si>
  <si>
    <t>2.3. 1  5. 1  2 - PAPELERIA EN GENERAL, UTILES Y MATERIALES DE OFICINA</t>
  </si>
  <si>
    <t>2.3. 1  5. 3  1 - ASEO, LIMPIEZA Y TOCADOR</t>
  </si>
  <si>
    <t>2.3. 1  5. 4  1 - ELECTRICIDAD, ILUMINACION Y ELECTRONICA</t>
  </si>
  <si>
    <t>2.3. 1  6. 1  1 - DE VEHICULOS</t>
  </si>
  <si>
    <t>2.3. 1  6. 1 99 - OTROS ACCESORIOS Y REPUESTOS</t>
  </si>
  <si>
    <t>2.3. 1  8. 1  2 - MEDICAMENTOS</t>
  </si>
  <si>
    <t>2.3. 1  8. 2  1 - MATERIAL, INSUMOS, INSTRUMENTAL Y ACCESORIOS  MEDICOS, QUIRURGICOS, ODONTOLOGICOS Y DE LABORATORIO</t>
  </si>
  <si>
    <t>2.3. 1 11. 1  1 - PARA EDIFICIOS Y ESTRUCTURAS</t>
  </si>
  <si>
    <t>2.3. 1 11. 1  5 - OTROS MATERIALES DE MANTENIMIENTO</t>
  </si>
  <si>
    <t>2.3. 1 99. 1  3 - LIBROS, DIARIOS, REVISTAS Y OTROS BIENES IMPRESOS NO VINCULADOS A ENSEÑANZA</t>
  </si>
  <si>
    <t>2.3. 2  1. 2  1 - PASAJES Y GASTOS DE TRANSPORTE</t>
  </si>
  <si>
    <t>2.3. 2  1. 2  2 - VIATICOS Y ASIGNACIONES POR COMISION DE SERVICIO</t>
  </si>
  <si>
    <t>2.3. 2  1. 2 99 - OTROS GASTOS</t>
  </si>
  <si>
    <t>2.3. 2  2. 1  1 - SERVICIO DE SUMINISTRO DE ENERGIA ELECTRICA</t>
  </si>
  <si>
    <t>2.3. 2  2. 1  2 - SERVICIO DE AGUA Y DESAGUE</t>
  </si>
  <si>
    <t>2.3. 2  2. 2  1 - SERVICIO DE TELEFONIA MOVIL</t>
  </si>
  <si>
    <t>2.3. 2  2. 2  2 - SERVICIO DE TELEFONIA FIJA</t>
  </si>
  <si>
    <t>2.3. 2  2. 2  3 - SERVICIO DE INTERNET</t>
  </si>
  <si>
    <t>2.3. 2  2. 3  1 - CORREOS Y SERVICIOS DE MENSAJERIA</t>
  </si>
  <si>
    <t>2.3. 2  2. 4  4 - SERVICIO DE IMPRESIONES, ENCUADERNACION Y EMPASTADO</t>
  </si>
  <si>
    <t>2.3. 2  4. 1  1 - DE EDIFICACIONES, OFICINAS Y ESTRUCTURAS</t>
  </si>
  <si>
    <t>2.3. 2  4. 1  3 - DE VEHICULOS</t>
  </si>
  <si>
    <t>2.3. 2  4. 1  5 - DE MAQUINARIAS Y EQUIPOS</t>
  </si>
  <si>
    <t>2.3. 2  6. 3  3 - SEGURO OBLIGATORIO ACCIDENTES DE TRANSITO (SOAT)</t>
  </si>
  <si>
    <t>2.3. 2  7. 3  1 - REALIZADO POR PERSONAS JURIDICAS</t>
  </si>
  <si>
    <t>2.3. 2  7. 5  2 - PROPINAS PARA PRACTICANTES</t>
  </si>
  <si>
    <t>2.3. 2  7.10  1 - SEMINARIOS ,TALLERES Y SIMILARES ORGANIZADOS POR LA  INSTITUCION</t>
  </si>
  <si>
    <t>2.3. 2  7.11 99 - SERVICIOS DIVERSOS</t>
  </si>
  <si>
    <t>2.3 -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</si>
</sst>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10">
    <font>
      <sz val="11"/>
      <name val="Calibri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4"/>
      <color theme="0"/>
      <name val="Calibri"/>
      <family val="2"/>
    </font>
    <font>
      <b/>
      <sz val="16"/>
      <color rgb="FFC00000"/>
      <name val="Calibri"/>
      <family val="2"/>
    </font>
    <font>
      <b/>
      <sz val="11"/>
      <name val="Calibri"/>
      <family val="2"/>
    </font>
    <font>
      <b/>
      <sz val="8"/>
      <color rgb="FF00000A"/>
      <name val="Calibri"/>
      <family val="2"/>
    </font>
    <font>
      <sz val="10"/>
      <color rgb="FF00000A"/>
      <name val="Arial"/>
      <family val="2"/>
    </font>
    <font>
      <sz val="11"/>
      <color rgb="FF00000A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1" fillId="0" borderId="0" xfId="0" applyNumberFormat="1" applyFont="1" applyFill="1" applyBorder="1"/>
    <xf numFmtId="0" fontId="6" fillId="0" borderId="0" xfId="0" applyFont="1"/>
    <xf numFmtId="0" fontId="7" fillId="3" borderId="4" xfId="0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Alignment="1"/>
    <xf numFmtId="10" fontId="8" fillId="0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164" fontId="9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</xdr:row>
      <xdr:rowOff>647700</xdr:rowOff>
    </xdr:from>
    <xdr:to>
      <xdr:col>4</xdr:col>
      <xdr:colOff>66675</xdr:colOff>
      <xdr:row>2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762000" y="838200"/>
          <a:ext cx="6629400" cy="476250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0</xdr:col>
      <xdr:colOff>2171700</xdr:colOff>
      <xdr:row>0</xdr:row>
      <xdr:rowOff>57150</xdr:rowOff>
    </xdr:from>
    <xdr:to>
      <xdr:col>2</xdr:col>
      <xdr:colOff>346075</xdr:colOff>
      <xdr:row>1</xdr:row>
      <xdr:rowOff>527050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57150"/>
          <a:ext cx="3632200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52" displayName="Tabla52" ref="A7:E43" totalsRowShown="0" headerRowDxfId="9" dataDxfId="7" headerRowBorderDxfId="8" tableBorderDxfId="6" totalsRowBorderDxfId="5">
  <sortState ref="A8:E43">
    <sortCondition ref="B8:B43"/>
  </sortState>
  <tableColumns count="5">
    <tableColumn id="1" name="GENERICA 2.3  POR TODA FUENTE " dataDxfId="4"/>
    <tableColumn id="2" name="PIM2017 S/" dataDxfId="3"/>
    <tableColumn id="3" name="PIM2017 como % de base" dataDxfId="2">
      <calculatedColumnFormula>Tabla52[[#This Row],[PIM2017 S/]]/B$43</calculatedColumnFormula>
    </tableColumn>
    <tableColumn id="4" name="Eje2017 S/" dataDxfId="1"/>
    <tableColumn id="5" name="Eje2017 como % de base" dataDxfId="0">
      <calculatedColumnFormula>Tabla52[[#This Row],[Eje2017 S/]]/D$43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B9" sqref="B9"/>
    </sheetView>
  </sheetViews>
  <sheetFormatPr baseColWidth="10" defaultColWidth="9.140625" defaultRowHeight="15"/>
  <cols>
    <col min="1" max="1" width="68.7109375" customWidth="1"/>
    <col min="2" max="2" width="13.140625" customWidth="1"/>
    <col min="3" max="3" width="14.85546875" customWidth="1"/>
    <col min="4" max="4" width="13.140625" customWidth="1"/>
    <col min="5" max="5" width="16" customWidth="1"/>
  </cols>
  <sheetData>
    <row r="2" spans="1:8" ht="87.75" customHeight="1"/>
    <row r="3" spans="1:8" ht="13.5" customHeight="1">
      <c r="A3" s="11"/>
      <c r="B3" s="11"/>
      <c r="C3" s="11"/>
      <c r="D3" s="11"/>
      <c r="E3" s="11"/>
    </row>
    <row r="4" spans="1:8" ht="36" customHeight="1">
      <c r="A4" s="12" t="s">
        <v>3</v>
      </c>
      <c r="B4" s="12"/>
      <c r="C4" s="12"/>
      <c r="D4" s="12"/>
      <c r="E4" s="12"/>
    </row>
    <row r="5" spans="1:8" ht="26.25" customHeight="1">
      <c r="A5" s="13"/>
      <c r="B5" s="13"/>
      <c r="C5" s="13"/>
      <c r="D5" s="13"/>
      <c r="E5" s="13"/>
      <c r="H5" s="4"/>
    </row>
    <row r="6" spans="1:8" ht="21.75" customHeight="1">
      <c r="A6" s="14" t="s">
        <v>2</v>
      </c>
      <c r="B6" s="14"/>
      <c r="C6" s="14"/>
      <c r="D6" s="14"/>
      <c r="E6" s="14"/>
    </row>
    <row r="7" spans="1:8" ht="29.25" customHeight="1">
      <c r="A7" s="1" t="s">
        <v>1</v>
      </c>
      <c r="B7" s="2" t="s">
        <v>5</v>
      </c>
      <c r="C7" s="2" t="s">
        <v>6</v>
      </c>
      <c r="D7" s="2" t="s">
        <v>7</v>
      </c>
      <c r="E7" s="3" t="s">
        <v>8</v>
      </c>
    </row>
    <row r="8" spans="1:8">
      <c r="A8" s="15" t="s">
        <v>23</v>
      </c>
      <c r="B8" s="16">
        <v>1000</v>
      </c>
      <c r="C8" s="17">
        <f>Tabla52[[#This Row],[PIM2017 S/]]/B$43</f>
        <v>3.6177368957429726E-4</v>
      </c>
      <c r="D8" s="16">
        <v>0</v>
      </c>
      <c r="E8" s="17">
        <f>Tabla52[[#This Row],[Eje2017 S/]]/D$43</f>
        <v>0</v>
      </c>
    </row>
    <row r="9" spans="1:8">
      <c r="A9" s="15" t="s">
        <v>11</v>
      </c>
      <c r="B9" s="16">
        <v>1500</v>
      </c>
      <c r="C9" s="17">
        <f>Tabla52[[#This Row],[PIM2017 S/]]/B$43</f>
        <v>5.4266053436144597E-4</v>
      </c>
      <c r="D9" s="16">
        <v>0</v>
      </c>
      <c r="E9" s="17">
        <f>Tabla52[[#This Row],[Eje2017 S/]]/D$43</f>
        <v>0</v>
      </c>
    </row>
    <row r="10" spans="1:8">
      <c r="A10" s="15" t="s">
        <v>19</v>
      </c>
      <c r="B10" s="16">
        <v>2000</v>
      </c>
      <c r="C10" s="17">
        <f>Tabla52[[#This Row],[PIM2017 S/]]/B$43</f>
        <v>7.2354737914859452E-4</v>
      </c>
      <c r="D10" s="16">
        <v>0</v>
      </c>
      <c r="E10" s="17">
        <f>Tabla52[[#This Row],[Eje2017 S/]]/D$43</f>
        <v>0</v>
      </c>
    </row>
    <row r="11" spans="1:8">
      <c r="A11" s="15" t="s">
        <v>0</v>
      </c>
      <c r="B11" s="16">
        <v>2000</v>
      </c>
      <c r="C11" s="17">
        <f>Tabla52[[#This Row],[PIM2017 S/]]/B$43</f>
        <v>7.2354737914859452E-4</v>
      </c>
      <c r="D11" s="16">
        <v>0</v>
      </c>
      <c r="E11" s="17">
        <f>Tabla52[[#This Row],[Eje2017 S/]]/D$43</f>
        <v>0</v>
      </c>
    </row>
    <row r="12" spans="1:8">
      <c r="A12" s="15" t="s">
        <v>22</v>
      </c>
      <c r="B12" s="16">
        <v>2040</v>
      </c>
      <c r="C12" s="17">
        <f>Tabla52[[#This Row],[PIM2017 S/]]/B$43</f>
        <v>7.3801832673156651E-4</v>
      </c>
      <c r="D12" s="16">
        <v>0</v>
      </c>
      <c r="E12" s="17">
        <f>Tabla52[[#This Row],[Eje2017 S/]]/D$43</f>
        <v>0</v>
      </c>
    </row>
    <row r="13" spans="1:8">
      <c r="A13" s="15" t="s">
        <v>17</v>
      </c>
      <c r="B13" s="16">
        <v>3000</v>
      </c>
      <c r="C13" s="17">
        <f>Tabla52[[#This Row],[PIM2017 S/]]/B$43</f>
        <v>1.0853210687228919E-3</v>
      </c>
      <c r="D13" s="16">
        <v>0</v>
      </c>
      <c r="E13" s="17">
        <f>Tabla52[[#This Row],[Eje2017 S/]]/D$43</f>
        <v>0</v>
      </c>
    </row>
    <row r="14" spans="1:8">
      <c r="A14" s="15" t="s">
        <v>40</v>
      </c>
      <c r="B14" s="16">
        <v>4000</v>
      </c>
      <c r="C14" s="17">
        <f>Tabla52[[#This Row],[PIM2017 S/]]/B$43</f>
        <v>1.447094758297189E-3</v>
      </c>
      <c r="D14" s="16">
        <v>0</v>
      </c>
      <c r="E14" s="17">
        <f>Tabla52[[#This Row],[Eje2017 S/]]/D$43</f>
        <v>0</v>
      </c>
    </row>
    <row r="15" spans="1:8">
      <c r="A15" s="15" t="s">
        <v>10</v>
      </c>
      <c r="B15" s="16">
        <v>4990</v>
      </c>
      <c r="C15" s="17">
        <f>Tabla52[[#This Row],[PIM2017 S/]]/B$43</f>
        <v>1.8052507109757433E-3</v>
      </c>
      <c r="D15" s="16">
        <v>550</v>
      </c>
      <c r="E15" s="17">
        <f>Tabla52[[#This Row],[Eje2017 S/]]/D$43</f>
        <v>1.3715881744161399E-3</v>
      </c>
    </row>
    <row r="16" spans="1:8">
      <c r="A16" s="15" t="s">
        <v>13</v>
      </c>
      <c r="B16" s="16">
        <v>5000</v>
      </c>
      <c r="C16" s="17">
        <f>Tabla52[[#This Row],[PIM2017 S/]]/B$43</f>
        <v>1.8088684478714864E-3</v>
      </c>
      <c r="D16" s="16">
        <v>0</v>
      </c>
      <c r="E16" s="17">
        <f>Tabla52[[#This Row],[Eje2017 S/]]/D$43</f>
        <v>0</v>
      </c>
    </row>
    <row r="17" spans="1:5">
      <c r="A17" s="15" t="s">
        <v>14</v>
      </c>
      <c r="B17" s="16">
        <v>5500</v>
      </c>
      <c r="C17" s="17">
        <f>Tabla52[[#This Row],[PIM2017 S/]]/B$43</f>
        <v>1.9897552926586349E-3</v>
      </c>
      <c r="D17" s="16">
        <v>0</v>
      </c>
      <c r="E17" s="17">
        <f>Tabla52[[#This Row],[Eje2017 S/]]/D$43</f>
        <v>0</v>
      </c>
    </row>
    <row r="18" spans="1:5">
      <c r="A18" s="15" t="s">
        <v>18</v>
      </c>
      <c r="B18" s="16">
        <v>6800</v>
      </c>
      <c r="C18" s="17">
        <f>Tabla52[[#This Row],[PIM2017 S/]]/B$43</f>
        <v>2.4600610891052214E-3</v>
      </c>
      <c r="D18" s="16">
        <v>280</v>
      </c>
      <c r="E18" s="17">
        <f>Tabla52[[#This Row],[Eje2017 S/]]/D$43</f>
        <v>6.9826307061185303E-4</v>
      </c>
    </row>
    <row r="19" spans="1:5">
      <c r="A19" s="15" t="s">
        <v>35</v>
      </c>
      <c r="B19" s="16">
        <v>7140</v>
      </c>
      <c r="C19" s="17">
        <f>Tabla52[[#This Row],[PIM2017 S/]]/B$43</f>
        <v>2.5830641435604824E-3</v>
      </c>
      <c r="D19" s="16">
        <v>4868</v>
      </c>
      <c r="E19" s="17">
        <f>Tabla52[[#This Row],[Eje2017 S/]]/D$43</f>
        <v>1.2139802241923216E-2</v>
      </c>
    </row>
    <row r="20" spans="1:5">
      <c r="A20" s="15" t="s">
        <v>39</v>
      </c>
      <c r="B20" s="16">
        <v>8000</v>
      </c>
      <c r="C20" s="17">
        <f>Tabla52[[#This Row],[PIM2017 S/]]/B$43</f>
        <v>2.8941895165943781E-3</v>
      </c>
      <c r="D20" s="16">
        <v>0</v>
      </c>
      <c r="E20" s="17">
        <f>Tabla52[[#This Row],[Eje2017 S/]]/D$43</f>
        <v>0</v>
      </c>
    </row>
    <row r="21" spans="1:5">
      <c r="A21" s="15" t="s">
        <v>30</v>
      </c>
      <c r="B21" s="16">
        <v>13000</v>
      </c>
      <c r="C21" s="17">
        <f>Tabla52[[#This Row],[PIM2017 S/]]/B$43</f>
        <v>4.7030579644658649E-3</v>
      </c>
      <c r="D21" s="16">
        <v>0</v>
      </c>
      <c r="E21" s="17">
        <f>Tabla52[[#This Row],[Eje2017 S/]]/D$43</f>
        <v>0</v>
      </c>
    </row>
    <row r="22" spans="1:5">
      <c r="A22" s="15" t="s">
        <v>9</v>
      </c>
      <c r="B22" s="16">
        <v>15627</v>
      </c>
      <c r="C22" s="17">
        <f>Tabla52[[#This Row],[PIM2017 S/]]/B$43</f>
        <v>5.6534374469775434E-3</v>
      </c>
      <c r="D22" s="16">
        <v>8000</v>
      </c>
      <c r="E22" s="17">
        <f>Tabla52[[#This Row],[Eje2017 S/]]/D$43</f>
        <v>1.9950373446052945E-2</v>
      </c>
    </row>
    <row r="23" spans="1:5">
      <c r="A23" s="15" t="s">
        <v>37</v>
      </c>
      <c r="B23" s="16">
        <v>17100</v>
      </c>
      <c r="C23" s="17">
        <f>Tabla52[[#This Row],[PIM2017 S/]]/B$43</f>
        <v>6.1863300917204839E-3</v>
      </c>
      <c r="D23" s="16">
        <v>6628</v>
      </c>
      <c r="E23" s="17">
        <f>Tabla52[[#This Row],[Eje2017 S/]]/D$43</f>
        <v>1.6528884400054865E-2</v>
      </c>
    </row>
    <row r="24" spans="1:5">
      <c r="A24" s="15" t="s">
        <v>38</v>
      </c>
      <c r="B24" s="16">
        <v>18000</v>
      </c>
      <c r="C24" s="17">
        <f>Tabla52[[#This Row],[PIM2017 S/]]/B$43</f>
        <v>6.5119264123373512E-3</v>
      </c>
      <c r="D24" s="16">
        <v>540</v>
      </c>
      <c r="E24" s="17">
        <f>Tabla52[[#This Row],[Eje2017 S/]]/D$43</f>
        <v>1.3466502076085736E-3</v>
      </c>
    </row>
    <row r="25" spans="1:5">
      <c r="A25" s="15" t="s">
        <v>31</v>
      </c>
      <c r="B25" s="16">
        <v>23860</v>
      </c>
      <c r="C25" s="17">
        <f>Tabla52[[#This Row],[PIM2017 S/]]/B$43</f>
        <v>8.6319202332427337E-3</v>
      </c>
      <c r="D25" s="16">
        <v>3488</v>
      </c>
      <c r="E25" s="17">
        <f>Tabla52[[#This Row],[Eje2017 S/]]/D$43</f>
        <v>8.6983628224790825E-3</v>
      </c>
    </row>
    <row r="26" spans="1:5">
      <c r="A26" s="15" t="s">
        <v>36</v>
      </c>
      <c r="B26" s="16">
        <v>24590</v>
      </c>
      <c r="C26" s="17">
        <f>Tabla52[[#This Row],[PIM2017 S/]]/B$43</f>
        <v>8.8960150266319694E-3</v>
      </c>
      <c r="D26" s="16">
        <v>24590</v>
      </c>
      <c r="E26" s="17">
        <f>Tabla52[[#This Row],[Eje2017 S/]]/D$43</f>
        <v>6.1322460379805231E-2</v>
      </c>
    </row>
    <row r="27" spans="1:5">
      <c r="A27" s="15" t="s">
        <v>24</v>
      </c>
      <c r="B27" s="16">
        <v>25857</v>
      </c>
      <c r="C27" s="17">
        <f>Tabla52[[#This Row],[PIM2017 S/]]/B$43</f>
        <v>9.3543822913226046E-3</v>
      </c>
      <c r="D27" s="16">
        <v>0</v>
      </c>
      <c r="E27" s="17">
        <f>Tabla52[[#This Row],[Eje2017 S/]]/D$43</f>
        <v>0</v>
      </c>
    </row>
    <row r="28" spans="1:5">
      <c r="A28" s="15" t="s">
        <v>32</v>
      </c>
      <c r="B28" s="16">
        <v>27000</v>
      </c>
      <c r="C28" s="17">
        <f>Tabla52[[#This Row],[PIM2017 S/]]/B$43</f>
        <v>9.767889618506026E-3</v>
      </c>
      <c r="D28" s="16">
        <v>8856</v>
      </c>
      <c r="E28" s="17">
        <f>Tabla52[[#This Row],[Eje2017 S/]]/D$43</f>
        <v>2.2085063404780607E-2</v>
      </c>
    </row>
    <row r="29" spans="1:5">
      <c r="A29" s="15" t="s">
        <v>33</v>
      </c>
      <c r="B29" s="16">
        <v>37000</v>
      </c>
      <c r="C29" s="17">
        <f>Tabla52[[#This Row],[PIM2017 S/]]/B$43</f>
        <v>1.3385626514248999E-2</v>
      </c>
      <c r="D29" s="16">
        <v>3280</v>
      </c>
      <c r="E29" s="17">
        <f>Tabla52[[#This Row],[Eje2017 S/]]/D$43</f>
        <v>8.179653112881706E-3</v>
      </c>
    </row>
    <row r="30" spans="1:5">
      <c r="A30" s="15" t="s">
        <v>41</v>
      </c>
      <c r="B30" s="16">
        <v>40619</v>
      </c>
      <c r="C30" s="17">
        <f>Tabla52[[#This Row],[PIM2017 S/]]/B$43</f>
        <v>1.4694885496818381E-2</v>
      </c>
      <c r="D30" s="16">
        <v>0</v>
      </c>
      <c r="E30" s="17">
        <f>Tabla52[[#This Row],[Eje2017 S/]]/D$43</f>
        <v>0</v>
      </c>
    </row>
    <row r="31" spans="1:5">
      <c r="A31" s="15" t="s">
        <v>29</v>
      </c>
      <c r="B31" s="16">
        <v>50880</v>
      </c>
      <c r="C31" s="17">
        <f>Tabla52[[#This Row],[PIM2017 S/]]/B$43</f>
        <v>1.8407045325540244E-2</v>
      </c>
      <c r="D31" s="16">
        <v>30880</v>
      </c>
      <c r="E31" s="17">
        <f>Tabla52[[#This Row],[Eje2017 S/]]/D$43</f>
        <v>7.7008441501764363E-2</v>
      </c>
    </row>
    <row r="32" spans="1:5">
      <c r="A32" s="15" t="s">
        <v>25</v>
      </c>
      <c r="B32" s="16">
        <v>61044</v>
      </c>
      <c r="C32" s="17">
        <f>Tabla52[[#This Row],[PIM2017 S/]]/B$43</f>
        <v>2.2084113106373402E-2</v>
      </c>
      <c r="D32" s="16">
        <v>7881</v>
      </c>
      <c r="E32" s="17">
        <f>Tabla52[[#This Row],[Eje2017 S/]]/D$43</f>
        <v>1.9653611641042904E-2</v>
      </c>
    </row>
    <row r="33" spans="1:5">
      <c r="A33" s="15" t="s">
        <v>34</v>
      </c>
      <c r="B33" s="16">
        <v>71715</v>
      </c>
      <c r="C33" s="17">
        <f>Tabla52[[#This Row],[PIM2017 S/]]/B$43</f>
        <v>2.594460014782073E-2</v>
      </c>
      <c r="D33" s="16">
        <v>1000</v>
      </c>
      <c r="E33" s="17">
        <f>Tabla52[[#This Row],[Eje2017 S/]]/D$43</f>
        <v>2.4937966807566181E-3</v>
      </c>
    </row>
    <row r="34" spans="1:5">
      <c r="A34" s="15" t="s">
        <v>27</v>
      </c>
      <c r="B34" s="16">
        <v>73287</v>
      </c>
      <c r="C34" s="17">
        <f>Tabla52[[#This Row],[PIM2017 S/]]/B$43</f>
        <v>2.6513308387831523E-2</v>
      </c>
      <c r="D34" s="16">
        <v>0</v>
      </c>
      <c r="E34" s="17">
        <f>Tabla52[[#This Row],[Eje2017 S/]]/D$43</f>
        <v>0</v>
      </c>
    </row>
    <row r="35" spans="1:5">
      <c r="A35" s="15" t="s">
        <v>16</v>
      </c>
      <c r="B35" s="16">
        <v>106762</v>
      </c>
      <c r="C35" s="17">
        <f>Tabla52[[#This Row],[PIM2017 S/]]/B$43</f>
        <v>3.8623682646331127E-2</v>
      </c>
      <c r="D35" s="16">
        <v>7185</v>
      </c>
      <c r="E35" s="17">
        <f>Tabla52[[#This Row],[Eje2017 S/]]/D$43</f>
        <v>1.79179291512363E-2</v>
      </c>
    </row>
    <row r="36" spans="1:5">
      <c r="A36" s="15" t="s">
        <v>15</v>
      </c>
      <c r="B36" s="16">
        <v>122296</v>
      </c>
      <c r="C36" s="17">
        <f>Tabla52[[#This Row],[PIM2017 S/]]/B$43</f>
        <v>4.4243475140178262E-2</v>
      </c>
      <c r="D36" s="16">
        <v>43596</v>
      </c>
      <c r="E36" s="17">
        <f>Tabla52[[#This Row],[Eje2017 S/]]/D$43</f>
        <v>0.10871956009426552</v>
      </c>
    </row>
    <row r="37" spans="1:5">
      <c r="A37" s="15" t="s">
        <v>12</v>
      </c>
      <c r="B37" s="16">
        <v>127582</v>
      </c>
      <c r="C37" s="17">
        <f>Tabla52[[#This Row],[PIM2017 S/]]/B$43</f>
        <v>4.6155810863267997E-2</v>
      </c>
      <c r="D37" s="16">
        <v>0</v>
      </c>
      <c r="E37" s="17">
        <f>Tabla52[[#This Row],[Eje2017 S/]]/D$43</f>
        <v>0</v>
      </c>
    </row>
    <row r="38" spans="1:5">
      <c r="A38" s="15" t="s">
        <v>26</v>
      </c>
      <c r="B38" s="16">
        <v>160418</v>
      </c>
      <c r="C38" s="17">
        <f>Tabla52[[#This Row],[PIM2017 S/]]/B$43</f>
        <v>5.8035011734129623E-2</v>
      </c>
      <c r="D38" s="16">
        <v>17280</v>
      </c>
      <c r="E38" s="17">
        <f>Tabla52[[#This Row],[Eje2017 S/]]/D$43</f>
        <v>4.3092806643474355E-2</v>
      </c>
    </row>
    <row r="39" spans="1:5">
      <c r="A39" s="15" t="s">
        <v>28</v>
      </c>
      <c r="B39" s="16">
        <v>200000</v>
      </c>
      <c r="C39" s="17">
        <f>Tabla52[[#This Row],[PIM2017 S/]]/B$43</f>
        <v>7.2354737914859454E-2</v>
      </c>
      <c r="D39" s="16">
        <v>105047</v>
      </c>
      <c r="E39" s="17">
        <f>Tabla52[[#This Row],[Eje2017 S/]]/D$43</f>
        <v>0.26196585992344046</v>
      </c>
    </row>
    <row r="40" spans="1:5">
      <c r="A40" s="15" t="s">
        <v>42</v>
      </c>
      <c r="B40" s="16">
        <v>383885</v>
      </c>
      <c r="C40" s="17">
        <f>Tabla52[[#This Row],[PIM2017 S/]]/B$43</f>
        <v>0.13887949282222911</v>
      </c>
      <c r="D40" s="16">
        <v>99200</v>
      </c>
      <c r="E40" s="17">
        <f>Tabla52[[#This Row],[Eje2017 S/]]/D$43</f>
        <v>0.24738463073105649</v>
      </c>
    </row>
    <row r="41" spans="1:5">
      <c r="A41" s="15" t="s">
        <v>21</v>
      </c>
      <c r="B41" s="16">
        <v>443363</v>
      </c>
      <c r="C41" s="17">
        <f>Tabla52[[#This Row],[PIM2017 S/]]/B$43</f>
        <v>0.16039706833072917</v>
      </c>
      <c r="D41" s="16">
        <v>16303</v>
      </c>
      <c r="E41" s="17">
        <f>Tabla52[[#This Row],[Eje2017 S/]]/D$43</f>
        <v>4.0656367286375145E-2</v>
      </c>
    </row>
    <row r="42" spans="1:5">
      <c r="A42" s="15" t="s">
        <v>20</v>
      </c>
      <c r="B42" s="16">
        <v>667304</v>
      </c>
      <c r="C42" s="17">
        <f>Tabla52[[#This Row],[PIM2017 S/]]/B$43</f>
        <v>0.24141303014768686</v>
      </c>
      <c r="D42" s="16">
        <v>11543</v>
      </c>
      <c r="E42" s="17">
        <f>Tabla52[[#This Row],[Eje2017 S/]]/D$43</f>
        <v>2.878589508597364E-2</v>
      </c>
    </row>
    <row r="43" spans="1:5" s="6" customFormat="1">
      <c r="A43" s="18" t="s">
        <v>43</v>
      </c>
      <c r="B43" s="19">
        <f>SUM(B8:B42)</f>
        <v>2764159</v>
      </c>
      <c r="C43" s="20">
        <f>Tabla52[[#This Row],[PIM2017 S/]]/B$43</f>
        <v>1</v>
      </c>
      <c r="D43" s="19">
        <f>SUM(D8:D42)</f>
        <v>400995</v>
      </c>
      <c r="E43" s="20">
        <f>Tabla52[[#This Row],[Eje2017 S/]]/D$43</f>
        <v>1</v>
      </c>
    </row>
    <row r="44" spans="1:5">
      <c r="A44" s="9"/>
      <c r="B44" s="8"/>
      <c r="C44" s="10"/>
      <c r="D44" s="8"/>
      <c r="E44" s="5"/>
    </row>
    <row r="45" spans="1:5">
      <c r="A45" s="9"/>
      <c r="B45" s="8"/>
      <c r="C45" s="10"/>
      <c r="D45" s="8"/>
      <c r="E45" s="5"/>
    </row>
    <row r="46" spans="1:5" ht="34.5">
      <c r="A46" s="7" t="s">
        <v>4</v>
      </c>
    </row>
  </sheetData>
  <mergeCells count="4">
    <mergeCell ref="A3:E3"/>
    <mergeCell ref="A4:E4"/>
    <mergeCell ref="A5:E5"/>
    <mergeCell ref="A6:E6"/>
  </mergeCells>
  <pageMargins left="0.75" right="0.75" top="1" bottom="1" header="1" footer="1"/>
  <pageSetup orientation="portrait" r:id="rId1"/>
  <headerFooter>
    <oddHeader>&amp;L&amp;C&amp;R</oddHeader>
    <oddFooter>&amp;L&amp;C&amp;R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TUMBES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Cornejo Carrillo, Edson</cp:lastModifiedBy>
  <dcterms:created xsi:type="dcterms:W3CDTF">2016-03-28T18:24:03Z</dcterms:created>
  <dcterms:modified xsi:type="dcterms:W3CDTF">2017-03-29T16:56:16Z</dcterms:modified>
</cp:coreProperties>
</file>