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jimmy\Documents\COTIZACIONES\"/>
    </mc:Choice>
  </mc:AlternateContent>
  <xr:revisionPtr revIDLastSave="0" documentId="13_ncr:1_{5B6E5445-DDF0-42C9-AEF5-A05F41EC01F9}" xr6:coauthVersionLast="47" xr6:coauthVersionMax="47" xr10:uidLastSave="{00000000-0000-0000-0000-000000000000}"/>
  <bookViews>
    <workbookView xWindow="-108" yWindow="-108" windowWidth="23256" windowHeight="12576" xr2:uid="{00000000-000D-0000-FFFF-FFFF00000000}"/>
  </bookViews>
  <sheets>
    <sheet name="SUMINISTRO" sheetId="1" r:id="rId1"/>
    <sheet name="SERVICIO" sheetId="2" r:id="rId2"/>
  </sheets>
  <definedNames>
    <definedName name="_xlnm.Print_Titles" localSheetId="0">SUMINISTRO!$16:$19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3" i="1" l="1"/>
  <c r="G173" i="1" s="1"/>
  <c r="C172" i="1"/>
  <c r="G172" i="1" s="1"/>
  <c r="C171" i="1"/>
  <c r="G171" i="1" s="1"/>
  <c r="C170" i="1"/>
  <c r="G170" i="1" s="1"/>
  <c r="C169" i="1"/>
  <c r="G169" i="1" s="1"/>
  <c r="C168" i="1"/>
  <c r="G168" i="1" s="1"/>
  <c r="G167" i="1"/>
  <c r="C165" i="1"/>
  <c r="G165" i="1" s="1"/>
  <c r="C164" i="1"/>
  <c r="G164" i="1" s="1"/>
  <c r="C163" i="1"/>
  <c r="G163" i="1" s="1"/>
  <c r="C162" i="1"/>
  <c r="G162" i="1" s="1"/>
  <c r="C161" i="1"/>
  <c r="G161" i="1" s="1"/>
  <c r="C160" i="1"/>
  <c r="G160" i="1" s="1"/>
  <c r="G159" i="1"/>
  <c r="C157" i="1"/>
  <c r="G157" i="1" s="1"/>
  <c r="C156" i="1"/>
  <c r="G156" i="1" s="1"/>
  <c r="C155" i="1"/>
  <c r="G155" i="1" s="1"/>
  <c r="C154" i="1"/>
  <c r="G154" i="1" s="1"/>
  <c r="C153" i="1"/>
  <c r="G153" i="1" s="1"/>
  <c r="C152" i="1"/>
  <c r="G152" i="1" s="1"/>
  <c r="G151" i="1"/>
  <c r="G149" i="1"/>
  <c r="C148" i="1"/>
  <c r="G148" i="1" s="1"/>
  <c r="C147" i="1"/>
  <c r="G147" i="1" s="1"/>
  <c r="C146" i="1"/>
  <c r="G146" i="1" s="1"/>
  <c r="C145" i="1"/>
  <c r="G145" i="1" s="1"/>
  <c r="C144" i="1"/>
  <c r="G144" i="1" s="1"/>
  <c r="C143" i="1"/>
  <c r="G143" i="1" s="1"/>
  <c r="G142" i="1"/>
  <c r="G140" i="1"/>
  <c r="C139" i="1"/>
  <c r="G139" i="1" s="1"/>
  <c r="C138" i="1"/>
  <c r="G138" i="1" s="1"/>
  <c r="C137" i="1"/>
  <c r="G137" i="1" s="1"/>
  <c r="C136" i="1"/>
  <c r="G136" i="1" s="1"/>
  <c r="C135" i="1"/>
  <c r="G135" i="1" s="1"/>
  <c r="C134" i="1"/>
  <c r="G134" i="1" s="1"/>
  <c r="G133" i="1"/>
  <c r="G131" i="1"/>
  <c r="C130" i="1"/>
  <c r="G130" i="1" s="1"/>
  <c r="C129" i="1"/>
  <c r="G129" i="1" s="1"/>
  <c r="C128" i="1"/>
  <c r="G128" i="1" s="1"/>
  <c r="C127" i="1"/>
  <c r="G127" i="1" s="1"/>
  <c r="C126" i="1"/>
  <c r="G126" i="1" s="1"/>
  <c r="C125" i="1"/>
  <c r="G125" i="1" s="1"/>
  <c r="C118" i="1"/>
  <c r="G118" i="1" s="1"/>
  <c r="G122" i="1"/>
  <c r="C113" i="1"/>
  <c r="G113" i="1" s="1"/>
  <c r="C112" i="1"/>
  <c r="G112" i="1" s="1"/>
  <c r="C111" i="1"/>
  <c r="G111" i="1" s="1"/>
  <c r="C110" i="1"/>
  <c r="G110" i="1" s="1"/>
  <c r="C109" i="1"/>
  <c r="G109" i="1" s="1"/>
  <c r="C108" i="1"/>
  <c r="G108" i="1" s="1"/>
  <c r="G107" i="1"/>
  <c r="G124" i="1"/>
  <c r="G105" i="1"/>
  <c r="G95" i="1"/>
  <c r="C85" i="1"/>
  <c r="G85" i="1" s="1"/>
  <c r="C84" i="1"/>
  <c r="G84" i="1" s="1"/>
  <c r="C83" i="1"/>
  <c r="G83" i="1" s="1"/>
  <c r="C82" i="1"/>
  <c r="G82" i="1" s="1"/>
  <c r="C81" i="1"/>
  <c r="G81" i="1" s="1"/>
  <c r="G80" i="1"/>
  <c r="G78" i="1"/>
  <c r="C77" i="1"/>
  <c r="G77" i="1" s="1"/>
  <c r="C76" i="1"/>
  <c r="G76" i="1" s="1"/>
  <c r="C75" i="1"/>
  <c r="G75" i="1" s="1"/>
  <c r="C74" i="1"/>
  <c r="G74" i="1" s="1"/>
  <c r="C73" i="1"/>
  <c r="G73" i="1" s="1"/>
  <c r="C72" i="1"/>
  <c r="G72" i="1" s="1"/>
  <c r="G71" i="1"/>
  <c r="G61" i="1"/>
  <c r="C60" i="1"/>
  <c r="G60" i="1" s="1"/>
  <c r="C59" i="1"/>
  <c r="G59" i="1" s="1"/>
  <c r="C58" i="1"/>
  <c r="G58" i="1" s="1"/>
  <c r="C57" i="1"/>
  <c r="G57" i="1" s="1"/>
  <c r="C56" i="1"/>
  <c r="G56" i="1" s="1"/>
  <c r="C55" i="1"/>
  <c r="G55" i="1" s="1"/>
  <c r="G54" i="1"/>
  <c r="G44" i="1"/>
  <c r="C116" i="1" l="1"/>
  <c r="G116" i="1" s="1"/>
  <c r="C120" i="1"/>
  <c r="G120" i="1" s="1"/>
  <c r="G115" i="1"/>
  <c r="C119" i="1"/>
  <c r="G119" i="1" s="1"/>
  <c r="C117" i="1"/>
  <c r="G117" i="1" s="1"/>
  <c r="C121" i="1"/>
  <c r="G121" i="1" s="1"/>
  <c r="C43" i="1" l="1"/>
  <c r="G43" i="1" s="1"/>
  <c r="C42" i="1"/>
  <c r="G42" i="1" s="1"/>
  <c r="C41" i="1"/>
  <c r="G41" i="1" s="1"/>
  <c r="C40" i="1"/>
  <c r="G40" i="1" s="1"/>
  <c r="C39" i="1"/>
  <c r="G39" i="1" s="1"/>
  <c r="G38" i="1"/>
  <c r="C36" i="1"/>
  <c r="G36" i="1" s="1"/>
  <c r="C35" i="1"/>
  <c r="G35" i="1" s="1"/>
  <c r="C34" i="1"/>
  <c r="G34" i="1" s="1"/>
  <c r="C33" i="1"/>
  <c r="G33" i="1" s="1"/>
  <c r="C32" i="1"/>
  <c r="G32" i="1" s="1"/>
  <c r="G31" i="1"/>
  <c r="G20" i="2" l="1"/>
  <c r="G19" i="2"/>
  <c r="G18" i="2"/>
  <c r="G17" i="2"/>
  <c r="G16" i="2"/>
  <c r="G22" i="2" l="1"/>
  <c r="G23" i="2" s="1"/>
  <c r="G24" i="2" s="1"/>
  <c r="C104" i="1"/>
  <c r="G104" i="1" s="1"/>
  <c r="C103" i="1"/>
  <c r="G103" i="1" s="1"/>
  <c r="C102" i="1"/>
  <c r="G102" i="1" s="1"/>
  <c r="C101" i="1"/>
  <c r="G101" i="1" s="1"/>
  <c r="C100" i="1"/>
  <c r="G100" i="1" s="1"/>
  <c r="C99" i="1"/>
  <c r="G99" i="1" s="1"/>
  <c r="C98" i="1"/>
  <c r="G98" i="1" s="1"/>
  <c r="G97" i="1"/>
  <c r="C94" i="1"/>
  <c r="G94" i="1" s="1"/>
  <c r="C93" i="1"/>
  <c r="G93" i="1" s="1"/>
  <c r="C92" i="1"/>
  <c r="G92" i="1" s="1"/>
  <c r="C91" i="1"/>
  <c r="G91" i="1" s="1"/>
  <c r="C89" i="1"/>
  <c r="G89" i="1" s="1"/>
  <c r="C88" i="1"/>
  <c r="G88" i="1" s="1"/>
  <c r="C90" i="1"/>
  <c r="G90" i="1" s="1"/>
  <c r="G87" i="1"/>
  <c r="C69" i="1" l="1"/>
  <c r="G69" i="1" s="1"/>
  <c r="C68" i="1"/>
  <c r="G68" i="1" s="1"/>
  <c r="C67" i="1"/>
  <c r="G67" i="1" s="1"/>
  <c r="C66" i="1"/>
  <c r="G66" i="1" s="1"/>
  <c r="C65" i="1"/>
  <c r="G65" i="1" s="1"/>
  <c r="C64" i="1"/>
  <c r="G64" i="1" s="1"/>
  <c r="G63" i="1"/>
  <c r="C52" i="1"/>
  <c r="G52" i="1" s="1"/>
  <c r="C51" i="1"/>
  <c r="G51" i="1" s="1"/>
  <c r="C50" i="1"/>
  <c r="G50" i="1" s="1"/>
  <c r="C49" i="1"/>
  <c r="G49" i="1" s="1"/>
  <c r="C48" i="1"/>
  <c r="G48" i="1" s="1"/>
  <c r="C47" i="1"/>
  <c r="G47" i="1" s="1"/>
  <c r="G46" i="1"/>
  <c r="C29" i="1"/>
  <c r="C28" i="1"/>
  <c r="C27" i="1"/>
  <c r="C26" i="1"/>
  <c r="C25" i="1"/>
  <c r="G29" i="1" l="1"/>
  <c r="G25" i="1" l="1"/>
  <c r="G26" i="1"/>
  <c r="G27" i="1"/>
  <c r="G28" i="1"/>
  <c r="G24" i="1"/>
  <c r="G175" i="1" l="1"/>
  <c r="G178" i="1" s="1"/>
  <c r="G179" i="1" l="1"/>
  <c r="G180" i="1" s="1"/>
</calcChain>
</file>

<file path=xl/sharedStrings.xml><?xml version="1.0" encoding="utf-8"?>
<sst xmlns="http://schemas.openxmlformats.org/spreadsheetml/2006/main" count="419" uniqueCount="139">
  <si>
    <t>ITEM</t>
  </si>
  <si>
    <t>A C E P T A D O:</t>
  </si>
  <si>
    <t>TOTAL</t>
  </si>
  <si>
    <t>Und.</t>
  </si>
  <si>
    <t>PRECIO</t>
  </si>
  <si>
    <t>OBRA:</t>
  </si>
  <si>
    <t>PAGO:</t>
  </si>
  <si>
    <t>ENTREGA:</t>
  </si>
  <si>
    <t>GARANTIA:</t>
  </si>
  <si>
    <t>VALIDEZ:</t>
  </si>
  <si>
    <t>NOTA:</t>
  </si>
  <si>
    <t>15 Dias sujeto a revisión.</t>
  </si>
  <si>
    <t>* Cualquier modificación despues de iniciada la producción puede afectar el plazo de entrega.</t>
  </si>
  <si>
    <t xml:space="preserve">* Todos los precios cotizados son puesto en Lima y Callao. Transporte y Viáticos adicionales para trabajos fuera de lima. </t>
  </si>
  <si>
    <t>Condiciones para contabilizar el tiempo de entrega en su almacén de Lima:</t>
  </si>
  <si>
    <t>* Recibir Hojas Técnicas revisadas y firmadas de cada puerta indicando cantidades y características de cada</t>
  </si>
  <si>
    <t xml:space="preserve">  una con su cerrajería y accesorios correspondientes.</t>
  </si>
  <si>
    <t>Acero Cold Rolled reforzado para Barra Antipanico, Cierrapuerta y Manija.</t>
  </si>
  <si>
    <t>2 años de garantía. Productos conforme a lo indicado en la Norma A.130 del RNE y el codigo NFPA.</t>
  </si>
  <si>
    <t>PROFORMA:</t>
  </si>
  <si>
    <t>SEÑORES:</t>
  </si>
  <si>
    <t>ATENCIÓN:</t>
  </si>
  <si>
    <t>REFERENTE:</t>
  </si>
  <si>
    <t>U.M.</t>
  </si>
  <si>
    <t>DESCRIPCION DEL ARTICULO</t>
  </si>
  <si>
    <t>SIN IGV</t>
  </si>
  <si>
    <t>CANT.</t>
  </si>
  <si>
    <t>SUB-TOTAL</t>
  </si>
  <si>
    <t>USD$.</t>
  </si>
  <si>
    <t>18% DEL I.G.V.</t>
  </si>
  <si>
    <t>TOTAL VENTA</t>
  </si>
  <si>
    <t>* Los precios cotizados incluyen: Puerta Metal, Marco, Pernos de Anclaje y unicamente pintura base gris anticorrosiva.</t>
  </si>
  <si>
    <t>* Para todo efecto se considera vanos de concreto. Si existiera vanos de Drywall o de otro tipo, estos</t>
  </si>
  <si>
    <t xml:space="preserve">  deberan contar con los refuerzos metálicos o madera, no incluido en la oferta.</t>
  </si>
  <si>
    <t>* Para iniciar la instalación de los marcos y puertas, es necesario contar con el vano terminado (alineado)</t>
  </si>
  <si>
    <t xml:space="preserve">  incluyendo el piso terminado (nivelado)</t>
  </si>
  <si>
    <t>Und</t>
  </si>
  <si>
    <t>PUERTAS CORTAFUEGO &amp; MARCOS MEXIN WHI</t>
  </si>
  <si>
    <t>F416 Marco Metalico 4-3/4" preparado para Bisagras de 4.5"x4.5" MEXIN</t>
  </si>
  <si>
    <t>70% de adelanto y saldo por valorizaciones</t>
  </si>
  <si>
    <t>Nos es grato someter a su consideración nuestra oferta de Puertas Metálicas Cortafuego MEXIN con soporte de fuego de 180 Min  las cuales cuentan con certificación WHI exigido por el Reglamento Nacional de Edificaciones vigente. Productos fabricado China, brindando servicio técnico y stock de repuestos.</t>
  </si>
  <si>
    <t>ARROW LOCKS PERU SAC</t>
  </si>
  <si>
    <t>NP4/18gauge/ WHI - Polystyrene Core Puerta Cortafuego MEXIN INC. 0.5 MILLS ESP.</t>
  </si>
  <si>
    <t>806A-36" Reese Sello Barredor</t>
  </si>
  <si>
    <t>806A-84" Reese Sello Astragal</t>
  </si>
  <si>
    <t>797B-17' Reese Sello Jamba autoadhesivo</t>
  </si>
  <si>
    <t>797B-17' Reese Sello Jamba autoadhesivo.</t>
  </si>
  <si>
    <t>LIMA - PERU</t>
  </si>
  <si>
    <t xml:space="preserve">Proforma: </t>
  </si>
  <si>
    <t>Señores:</t>
  </si>
  <si>
    <t>ATT:</t>
  </si>
  <si>
    <t>REF:</t>
  </si>
  <si>
    <t>INSTALACIÓN DE PUERTA CORTAFUEGO</t>
  </si>
  <si>
    <t>Cant.</t>
  </si>
  <si>
    <t>DESCRIPCION</t>
  </si>
  <si>
    <t>UNITARIO</t>
  </si>
  <si>
    <t>DOLARES</t>
  </si>
  <si>
    <r>
      <t>Servicio Instalación Pta. Cortafuego 01 Hoja</t>
    </r>
    <r>
      <rPr>
        <sz val="9"/>
        <rFont val="Arial"/>
        <family val="2"/>
      </rPr>
      <t xml:space="preserve"> y cerrajería en vano concreto.</t>
    </r>
  </si>
  <si>
    <r>
      <t>Servicio Instalación Pta. Cortafuego 02 Hojas</t>
    </r>
    <r>
      <rPr>
        <sz val="9"/>
        <rFont val="Arial"/>
        <family val="2"/>
      </rPr>
      <t xml:space="preserve"> y cerrajería en vano concreto.</t>
    </r>
  </si>
  <si>
    <t>Servicio Pintura Final Pta. Cortafuego 01 Hoja (Acabado en gloss).</t>
  </si>
  <si>
    <t>Servicio Pintura Final Pta. Cortafuego 02 Hojas (Acabado en gloss).</t>
  </si>
  <si>
    <t>Viáticos del personal técnico a XXXX.</t>
  </si>
  <si>
    <t>SUB TOTAL</t>
  </si>
  <si>
    <t>$</t>
  </si>
  <si>
    <t xml:space="preserve"> 18% I.G.V.</t>
  </si>
  <si>
    <t>70% adelanto saldo contra entrega</t>
  </si>
  <si>
    <t>* Inmediato de recibido la Orden de Compra y adelanto.</t>
  </si>
  <si>
    <t>* Recibir Hojas Técnicas revisadas y firmadas de cada cortina indicando cantidades y características de cada</t>
  </si>
  <si>
    <t xml:space="preserve">  una con sus equipos y accesorios correspondientes.</t>
  </si>
  <si>
    <t>1 años de garantía. Productos conforme a lo indicado en la Norma A.130 del RNE y el codigo NFPA.</t>
  </si>
  <si>
    <t>07 Dias sujeto a revisión.</t>
  </si>
  <si>
    <t>MESKER PERU S.R.L.</t>
  </si>
  <si>
    <t xml:space="preserve">    RUC: 20393935228</t>
  </si>
  <si>
    <t>JIMMY BARLETTI</t>
  </si>
  <si>
    <t>MOVIL M : # 990140150</t>
  </si>
  <si>
    <t>MOVIL E : 989621651</t>
  </si>
  <si>
    <t>RUC: 20504055249</t>
  </si>
  <si>
    <t>BANCO CONTINENTAL</t>
  </si>
  <si>
    <t xml:space="preserve">CUENTAS CORRIENTES </t>
  </si>
  <si>
    <t xml:space="preserve">SOLES </t>
  </si>
  <si>
    <t>0134-0100015039</t>
  </si>
  <si>
    <t>0134-0100015047</t>
  </si>
  <si>
    <t xml:space="preserve">INTERBANCARIO </t>
  </si>
  <si>
    <t>011-134-000100015039-49</t>
  </si>
  <si>
    <t>011-134-000100015047-42</t>
  </si>
  <si>
    <t xml:space="preserve">BANCO CREDITO </t>
  </si>
  <si>
    <t>CUENTAS CORRIENTES</t>
  </si>
  <si>
    <t>SOLES</t>
  </si>
  <si>
    <t>191-1953624-0-74</t>
  </si>
  <si>
    <t>191-1928926-1-09</t>
  </si>
  <si>
    <t>INTERBANCARIO</t>
  </si>
  <si>
    <t>002-191-001953624074-50</t>
  </si>
  <si>
    <t>002-191-001928926109-51</t>
  </si>
  <si>
    <t>BANCO SCOTIABANK</t>
  </si>
  <si>
    <t>009-203-000004478162-13</t>
  </si>
  <si>
    <t xml:space="preserve">BANCO DE LA NACION </t>
  </si>
  <si>
    <t xml:space="preserve">DETRACCION </t>
  </si>
  <si>
    <t>00-005-113555</t>
  </si>
  <si>
    <t>000-4478162</t>
  </si>
  <si>
    <t>000-3946983</t>
  </si>
  <si>
    <t>009-203-000003946983-18</t>
  </si>
  <si>
    <t>CALLE LOS ALAMOS 435 PUENTE PIEDRA  Tel: 715 2285   Tel: 715-284   E-mail: jbarletti@arrowlocksperu.com</t>
  </si>
  <si>
    <t xml:space="preserve">          IMPORTADORES - DISTRIBUIDORES</t>
  </si>
  <si>
    <t xml:space="preserve">               LIMA - PERU</t>
  </si>
  <si>
    <t>DELTANA BISAGRA C/ROD NR 4.5x4.5 S45BBNU26D</t>
  </si>
  <si>
    <t>CALLE LOS ALAMOS 435 PUENTE PIEDRA   01 7172875    jbarletti@meskerperu.com</t>
  </si>
  <si>
    <t>DORTEC B/ANTIPANICO SIMPLE UL F1200RA-S-32D-33''</t>
  </si>
  <si>
    <t xml:space="preserve">DORTEC MANIJA P/BARRA ANTIPANICO H107E-32D </t>
  </si>
  <si>
    <t xml:space="preserve">DORTEC B/ANTIPANICO DOBLE UL F1200VA-S-32D-33'' </t>
  </si>
  <si>
    <t>STANLEY CIERRAPUERTA SGDC50</t>
  </si>
  <si>
    <t xml:space="preserve">8576 LONGSIRE MANIJA AULA ACERO INOX LIST UL </t>
  </si>
  <si>
    <r>
      <t xml:space="preserve">Puerta 01 Hoja: Ancho 0.80 mts x 2.10 mts Alto </t>
    </r>
    <r>
      <rPr>
        <i/>
        <sz val="9"/>
        <color rgb="FF000099"/>
        <rFont val="Arial"/>
        <family val="2"/>
      </rPr>
      <t xml:space="preserve">- </t>
    </r>
    <r>
      <rPr>
        <b/>
        <sz val="9"/>
        <rFont val="Arial"/>
        <family val="2"/>
      </rPr>
      <t>PCF1</t>
    </r>
  </si>
  <si>
    <r>
      <t xml:space="preserve">Puerta 01 Hoja: Ancho 0.90 mts x 2.10 mts Alto </t>
    </r>
    <r>
      <rPr>
        <i/>
        <sz val="9"/>
        <color rgb="FF000099"/>
        <rFont val="Arial"/>
        <family val="2"/>
      </rPr>
      <t xml:space="preserve">- </t>
    </r>
    <r>
      <rPr>
        <b/>
        <sz val="9"/>
        <rFont val="Arial"/>
        <family val="2"/>
      </rPr>
      <t>PCF1B</t>
    </r>
  </si>
  <si>
    <r>
      <t xml:space="preserve">Puerta 01 Hoja: Ancho 0.90 mts x 2.10 mts Alto </t>
    </r>
    <r>
      <rPr>
        <i/>
        <sz val="9"/>
        <color rgb="FF000099"/>
        <rFont val="Arial"/>
        <family val="2"/>
      </rPr>
      <t xml:space="preserve">- </t>
    </r>
    <r>
      <rPr>
        <b/>
        <sz val="9"/>
        <rFont val="Arial"/>
        <family val="2"/>
      </rPr>
      <t>PCF1L</t>
    </r>
  </si>
  <si>
    <t>ANEMOSTAT REJILLA METALICA 18"x 12" FLDL</t>
  </si>
  <si>
    <t>ANEMOSTAT KIT MARCO C/VIDRIO ALAMBR UL 5x35 DFL</t>
  </si>
  <si>
    <t>Puerta 01 Hoja: Ancho 1.00 mts x 2.10 mts Alto PCF1C</t>
  </si>
  <si>
    <r>
      <t xml:space="preserve">Puerta 01 Hoja: Ancho 0.60 mts x 2.10 mts Alto </t>
    </r>
    <r>
      <rPr>
        <i/>
        <sz val="9"/>
        <color rgb="FF000099"/>
        <rFont val="Arial"/>
        <family val="2"/>
      </rPr>
      <t xml:space="preserve">- </t>
    </r>
    <r>
      <rPr>
        <b/>
        <sz val="9"/>
        <rFont val="Arial"/>
        <family val="2"/>
      </rPr>
      <t>PCF4A</t>
    </r>
  </si>
  <si>
    <t>Puerta 01 Hoja: Ancho 1.20 mts x 2.10 mts Alto PCF1F</t>
  </si>
  <si>
    <t>Puerta 01 Hoja: Ancho 1.20 mts x 2.10 mts Alto PCF1D</t>
  </si>
  <si>
    <t>Puerta 01 Hoja: Ancho 1.00 mts x 2.10 mts Alto PCF1A</t>
  </si>
  <si>
    <t>Puerta 0 Hoja: Ancho 1.40 mts x 2.10 mts Alto PCF1G</t>
  </si>
  <si>
    <t>Puerta 02 Hoja: Ancho 1.80 mts x 2.10 mts Alto PCF1H</t>
  </si>
  <si>
    <t>Puerta 02 Hoja: Ancho 1.80 mts x 2.10 mts Alto PC1K</t>
  </si>
  <si>
    <t xml:space="preserve">Puerta 02 Hoja: Ancho 1.80 mts x 2.10 mts Alto PC1M </t>
  </si>
  <si>
    <t>Puerta 02 Hoja: Ancho 1.80 mts x 2.10 mts Alto  PCF2M</t>
  </si>
  <si>
    <t xml:space="preserve">PICAPORTE SOBREPONER DELTANA 8 SS </t>
  </si>
  <si>
    <t>Puerta 02 Hoja: Ancho 2.50 mts x 2.10 mts Alto PCF1N</t>
  </si>
  <si>
    <t>Puerta 02 Hoja: Ancho 2.50 mts x 2.10 mts Alto  PCF1J</t>
  </si>
  <si>
    <t>Puerta 02 Hoja: Ancho 0.90 mts x 2.10 mts Alto  PCF4B</t>
  </si>
  <si>
    <t>Puerta 02 Hoja: Ancho 0.90 mts x 2.10 mts Alto  PCF4D</t>
  </si>
  <si>
    <t>Puerta 02 Hoja: Ancho 0.90 mts x 2.10 mts Alto  PCF4C</t>
  </si>
  <si>
    <t xml:space="preserve">SERVICIO DE TRASLADO A OBRA </t>
  </si>
  <si>
    <t>MEX1104-22</t>
  </si>
  <si>
    <t>Lima 11 de ABRIL del 2022</t>
  </si>
  <si>
    <t xml:space="preserve">MARIA MAGDALENA </t>
  </si>
  <si>
    <t>HOSPITAL TUMBES</t>
  </si>
  <si>
    <t>CONSORCIO CONSULTOR SAUL GARRIDO </t>
  </si>
  <si>
    <t xml:space="preserve">IMPORTACION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</si>
</sst>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32" x14ac:knownFonts="1">
    <font>
      <sz val="10"/>
      <name val="Arial"/>
    </font>
    <font>
      <sz val="10"/>
      <name val="Arial"/>
      <family val="2"/>
    </font>
    <font>
      <sz val="10"/>
      <name val="Arial"/>
      <family val="2"/>
    </font>
    <font>
      <b/>
      <sz val="20"/>
      <name val="Arial"/>
      <family val="2"/>
    </font>
    <font>
      <sz val="24"/>
      <name val="Arial"/>
      <family val="2"/>
    </font>
    <font>
      <sz val="10"/>
      <name val="Arial"/>
      <family val="2"/>
    </font>
    <font>
      <sz val="18"/>
      <name val="Arial Black"/>
      <family val="2"/>
    </font>
    <font>
      <sz val="10"/>
      <name val="Arial"/>
      <family val="2"/>
    </font>
    <font>
      <b/>
      <sz val="10"/>
      <name val="Arial"/>
      <family val="2"/>
    </font>
    <font>
      <sz val="8"/>
      <name val="Arial"/>
      <family val="2"/>
    </font>
    <font>
      <sz val="9"/>
      <name val="Arial"/>
      <family val="2"/>
    </font>
    <font>
      <b/>
      <sz val="10"/>
      <name val="Calibri"/>
      <family val="2"/>
      <scheme val="minor"/>
    </font>
    <font>
      <sz val="10"/>
      <name val="Calibri"/>
      <family val="2"/>
      <scheme val="minor"/>
    </font>
    <font>
      <b/>
      <u/>
      <sz val="9"/>
      <name val="Arial"/>
      <family val="2"/>
    </font>
    <font>
      <b/>
      <sz val="9"/>
      <name val="Arial"/>
      <family val="2"/>
    </font>
    <font>
      <b/>
      <i/>
      <sz val="9"/>
      <color rgb="FF0000CC"/>
      <name val="Arial"/>
      <family val="2"/>
    </font>
    <font>
      <sz val="11"/>
      <name val="Calibri"/>
      <family val="2"/>
      <scheme val="minor"/>
    </font>
    <font>
      <i/>
      <sz val="10"/>
      <name val="Calibri"/>
      <family val="2"/>
      <scheme val="minor"/>
    </font>
    <font>
      <b/>
      <i/>
      <u/>
      <sz val="9"/>
      <name val="Arial"/>
      <family val="2"/>
    </font>
    <font>
      <i/>
      <sz val="10"/>
      <name val="Arial"/>
      <family val="2"/>
    </font>
    <font>
      <b/>
      <i/>
      <sz val="9"/>
      <name val="Arial"/>
      <family val="2"/>
    </font>
    <font>
      <sz val="10"/>
      <name val="Bookman Old Style"/>
      <family val="1"/>
    </font>
    <font>
      <b/>
      <sz val="11"/>
      <color theme="1"/>
      <name val="Calibri"/>
      <family val="2"/>
      <scheme val="minor"/>
    </font>
    <font>
      <sz val="16"/>
      <name val="Arial"/>
      <family val="2"/>
    </font>
    <font>
      <b/>
      <sz val="12"/>
      <name val="Arial"/>
      <family val="2"/>
    </font>
    <font>
      <b/>
      <sz val="14"/>
      <name val="Arial"/>
      <family val="2"/>
    </font>
    <font>
      <b/>
      <sz val="11"/>
      <name val="Arial"/>
      <family val="2"/>
    </font>
    <font>
      <b/>
      <sz val="13"/>
      <color theme="1"/>
      <name val="Calibri"/>
      <family val="2"/>
      <scheme val="minor"/>
    </font>
    <font>
      <b/>
      <sz val="10"/>
      <name val="Times New Roman"/>
      <family val="1"/>
    </font>
    <font>
      <b/>
      <sz val="8"/>
      <name val="Arial"/>
      <family val="2"/>
    </font>
    <font>
      <i/>
      <sz val="9"/>
      <color rgb="FF000099"/>
      <name val="Arial"/>
      <family val="2"/>
    </font>
    <font>
      <sz val="9"/>
      <name val="Calibri"/>
      <family val="2"/>
      <scheme val="minor"/>
    </font>
  </fonts>
  <fills count="11">
    <fill>
      <patternFill patternType="none"/>
    </fill>
    <fill>
      <patternFill patternType="gray125"/>
    </fill>
    <fill>
      <patternFill patternType="solid">
        <fgColor indexed="43"/>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rgb="FF67C9F5"/>
        <bgColor indexed="64"/>
      </patternFill>
    </fill>
    <fill>
      <patternFill patternType="solid">
        <fgColor rgb="FF92D050"/>
        <bgColor indexed="64"/>
      </patternFill>
    </fill>
  </fills>
  <borders count="25">
    <border>
      <left/>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0" fontId="2" fillId="0" borderId="0"/>
    <xf numFmtId="164" fontId="1" fillId="0" borderId="0" applyFont="0" applyFill="0" applyBorder="0" applyAlignment="0" applyProtection="0"/>
  </cellStyleXfs>
  <cellXfs count="184">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center"/>
    </xf>
    <xf numFmtId="0" fontId="7" fillId="0" borderId="0" xfId="0" applyFont="1" applyAlignment="1">
      <alignment horizontal="left"/>
    </xf>
    <xf numFmtId="0" fontId="7" fillId="0" borderId="0" xfId="0" applyFont="1"/>
    <xf numFmtId="0" fontId="8" fillId="0" borderId="0" xfId="0" applyFont="1" applyAlignment="1">
      <alignment horizontal="left"/>
    </xf>
    <xf numFmtId="0" fontId="9" fillId="0" borderId="0" xfId="0" applyFont="1" applyAlignment="1">
      <alignment horizontal="center"/>
    </xf>
    <xf numFmtId="0" fontId="10" fillId="0" borderId="0" xfId="0" applyFont="1" applyAlignment="1">
      <alignment horizontal="center"/>
    </xf>
    <xf numFmtId="0" fontId="7" fillId="0" borderId="1" xfId="0" applyFont="1" applyBorder="1"/>
    <xf numFmtId="0" fontId="11" fillId="0" borderId="0" xfId="0" applyFont="1"/>
    <xf numFmtId="0" fontId="10" fillId="0" borderId="0" xfId="0" applyFont="1" applyBorder="1"/>
    <xf numFmtId="0" fontId="12" fillId="0" borderId="0" xfId="0" applyFont="1"/>
    <xf numFmtId="0" fontId="7" fillId="0" borderId="0" xfId="0" applyFont="1" applyBorder="1"/>
    <xf numFmtId="0" fontId="10" fillId="0" borderId="0" xfId="0" applyFont="1"/>
    <xf numFmtId="0" fontId="14" fillId="0" borderId="0" xfId="0" applyFont="1"/>
    <xf numFmtId="0" fontId="12" fillId="3" borderId="0" xfId="0" applyFont="1" applyFill="1"/>
    <xf numFmtId="0" fontId="7" fillId="3" borderId="0" xfId="0" applyFont="1" applyFill="1"/>
    <xf numFmtId="0" fontId="11" fillId="0" borderId="3"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center"/>
    </xf>
    <xf numFmtId="0" fontId="14" fillId="0" borderId="0" xfId="0" applyFont="1" applyBorder="1" applyAlignment="1">
      <alignment horizontal="center"/>
    </xf>
    <xf numFmtId="0" fontId="14" fillId="0" borderId="4" xfId="0" applyFont="1" applyBorder="1" applyAlignment="1">
      <alignment horizontal="center"/>
    </xf>
    <xf numFmtId="0" fontId="10" fillId="0" borderId="2" xfId="0" applyFont="1" applyBorder="1" applyAlignment="1">
      <alignment horizontal="center"/>
    </xf>
    <xf numFmtId="0" fontId="10" fillId="0" borderId="2" xfId="0" quotePrefix="1" applyFont="1" applyBorder="1" applyAlignment="1">
      <alignment horizontal="center"/>
    </xf>
    <xf numFmtId="0" fontId="10" fillId="0" borderId="0" xfId="0" applyFont="1" applyBorder="1" applyAlignment="1">
      <alignment horizontal="center"/>
    </xf>
    <xf numFmtId="0" fontId="10" fillId="0" borderId="2" xfId="0" applyFont="1" applyFill="1" applyBorder="1"/>
    <xf numFmtId="164" fontId="10" fillId="0" borderId="4" xfId="1" applyNumberFormat="1" applyFont="1" applyBorder="1"/>
    <xf numFmtId="164" fontId="10" fillId="0" borderId="2" xfId="1" applyFont="1" applyBorder="1"/>
    <xf numFmtId="164" fontId="10" fillId="0" borderId="4" xfId="1" applyFont="1" applyBorder="1"/>
    <xf numFmtId="0" fontId="10" fillId="0" borderId="2" xfId="0" applyFont="1" applyBorder="1" applyAlignment="1">
      <alignment horizontal="left"/>
    </xf>
    <xf numFmtId="0" fontId="10" fillId="0" borderId="2" xfId="0" applyFont="1" applyFill="1" applyBorder="1" applyAlignment="1">
      <alignment horizontal="center"/>
    </xf>
    <xf numFmtId="0" fontId="10" fillId="0" borderId="2" xfId="0" quotePrefix="1" applyFont="1" applyFill="1" applyBorder="1" applyAlignment="1">
      <alignment horizontal="center"/>
    </xf>
    <xf numFmtId="0" fontId="10" fillId="0" borderId="0" xfId="0" applyFont="1" applyFill="1" applyBorder="1" applyAlignment="1">
      <alignment horizontal="center"/>
    </xf>
    <xf numFmtId="1" fontId="10" fillId="0" borderId="2" xfId="0" applyNumberFormat="1" applyFont="1" applyFill="1" applyBorder="1"/>
    <xf numFmtId="164" fontId="10" fillId="0" borderId="4" xfId="1" applyNumberFormat="1" applyFont="1" applyFill="1" applyBorder="1"/>
    <xf numFmtId="0" fontId="7" fillId="0" borderId="6" xfId="0" applyFont="1" applyFill="1" applyBorder="1" applyAlignment="1">
      <alignment horizontal="center"/>
    </xf>
    <xf numFmtId="0" fontId="7" fillId="0" borderId="12" xfId="0" applyFont="1" applyFill="1" applyBorder="1" applyAlignment="1">
      <alignment horizontal="center"/>
    </xf>
    <xf numFmtId="2" fontId="7" fillId="0" borderId="7" xfId="0" applyNumberFormat="1" applyFont="1" applyFill="1" applyBorder="1" applyAlignment="1">
      <alignment horizontal="right"/>
    </xf>
    <xf numFmtId="164" fontId="10" fillId="0" borderId="6" xfId="1" applyFont="1" applyFill="1" applyBorder="1"/>
    <xf numFmtId="0" fontId="16" fillId="0" borderId="8" xfId="0" applyFont="1" applyBorder="1"/>
    <xf numFmtId="0" fontId="16" fillId="0" borderId="0" xfId="0" applyFont="1" applyBorder="1"/>
    <xf numFmtId="0" fontId="12" fillId="0" borderId="0" xfId="0" applyFont="1" applyBorder="1" applyAlignment="1">
      <alignment horizontal="right"/>
    </xf>
    <xf numFmtId="2" fontId="12" fillId="0" borderId="0" xfId="0" applyNumberFormat="1" applyFont="1" applyBorder="1" applyAlignment="1">
      <alignment horizontal="center"/>
    </xf>
    <xf numFmtId="164" fontId="12" fillId="0" borderId="4" xfId="2" applyFont="1" applyBorder="1" applyAlignment="1">
      <alignment horizontal="right"/>
    </xf>
    <xf numFmtId="164" fontId="14" fillId="0" borderId="0" xfId="1" applyFont="1" applyBorder="1" applyAlignment="1">
      <alignment horizontal="right"/>
    </xf>
    <xf numFmtId="2" fontId="11" fillId="0" borderId="0" xfId="0" applyNumberFormat="1" applyFont="1" applyBorder="1" applyAlignment="1">
      <alignment horizontal="center"/>
    </xf>
    <xf numFmtId="0" fontId="16" fillId="0" borderId="9" xfId="0" applyFont="1" applyBorder="1"/>
    <xf numFmtId="0" fontId="16" fillId="0" borderId="10" xfId="0" applyFont="1" applyBorder="1"/>
    <xf numFmtId="0" fontId="11" fillId="0" borderId="10" xfId="0" applyFont="1" applyBorder="1" applyAlignment="1">
      <alignment horizontal="right"/>
    </xf>
    <xf numFmtId="2" fontId="11" fillId="0" borderId="10" xfId="0" applyNumberFormat="1" applyFont="1" applyBorder="1" applyAlignment="1">
      <alignment horizontal="center"/>
    </xf>
    <xf numFmtId="164" fontId="11" fillId="0" borderId="11" xfId="2" applyFont="1" applyBorder="1" applyAlignment="1">
      <alignment horizontal="right"/>
    </xf>
    <xf numFmtId="0" fontId="7" fillId="0" borderId="0" xfId="0" applyFont="1" applyFill="1" applyBorder="1"/>
    <xf numFmtId="0" fontId="10" fillId="0" borderId="0" xfId="0" applyFont="1" applyFill="1" applyBorder="1"/>
    <xf numFmtId="2" fontId="14" fillId="0" borderId="0" xfId="0" applyNumberFormat="1" applyFont="1" applyFill="1" applyBorder="1" applyAlignment="1">
      <alignment horizontal="center"/>
    </xf>
    <xf numFmtId="164" fontId="14" fillId="0" borderId="0" xfId="1" applyFont="1" applyFill="1" applyBorder="1" applyAlignment="1">
      <alignment horizontal="right"/>
    </xf>
    <xf numFmtId="2" fontId="7" fillId="0" borderId="0" xfId="0" applyNumberFormat="1" applyFont="1"/>
    <xf numFmtId="0" fontId="13" fillId="0" borderId="0" xfId="0" applyFont="1" applyFill="1"/>
    <xf numFmtId="0" fontId="8" fillId="0" borderId="0" xfId="0" applyFont="1"/>
    <xf numFmtId="0" fontId="13" fillId="0" borderId="0" xfId="0" applyFont="1"/>
    <xf numFmtId="0" fontId="5" fillId="0" borderId="0" xfId="0" applyFont="1"/>
    <xf numFmtId="0" fontId="10" fillId="0" borderId="0" xfId="0" applyFont="1" applyFill="1"/>
    <xf numFmtId="164" fontId="7" fillId="0" borderId="0" xfId="0" applyNumberFormat="1" applyFont="1"/>
    <xf numFmtId="0" fontId="17" fillId="0" borderId="0" xfId="0" applyFont="1"/>
    <xf numFmtId="0" fontId="18" fillId="0" borderId="0" xfId="0" applyFont="1" applyFill="1" applyAlignment="1">
      <alignment horizontal="left" wrapText="1"/>
    </xf>
    <xf numFmtId="0" fontId="19" fillId="0" borderId="0" xfId="0" applyFont="1" applyBorder="1"/>
    <xf numFmtId="0" fontId="20" fillId="0" borderId="0" xfId="0" applyFont="1"/>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center"/>
    </xf>
    <xf numFmtId="0" fontId="0" fillId="0" borderId="1" xfId="0" applyBorder="1"/>
    <xf numFmtId="0" fontId="14" fillId="0" borderId="0" xfId="0" applyFont="1" applyBorder="1"/>
    <xf numFmtId="0" fontId="0" fillId="0" borderId="0" xfId="0" applyBorder="1"/>
    <xf numFmtId="0" fontId="13" fillId="4" borderId="0" xfId="0" applyFont="1" applyFill="1"/>
    <xf numFmtId="0" fontId="10" fillId="2" borderId="0" xfId="0" applyFont="1" applyFill="1"/>
    <xf numFmtId="0" fontId="14" fillId="0" borderId="13" xfId="0" applyFont="1" applyBorder="1" applyAlignment="1">
      <alignment horizontal="center"/>
    </xf>
    <xf numFmtId="0" fontId="14" fillId="0" borderId="5" xfId="0" applyFont="1" applyBorder="1" applyAlignment="1">
      <alignment horizontal="center"/>
    </xf>
    <xf numFmtId="0" fontId="14" fillId="0" borderId="14" xfId="0" applyFont="1" applyBorder="1" applyAlignment="1">
      <alignment horizontal="center"/>
    </xf>
    <xf numFmtId="0" fontId="14" fillId="0" borderId="9" xfId="0" applyFont="1" applyBorder="1" applyAlignment="1">
      <alignment horizontal="center"/>
    </xf>
    <xf numFmtId="0" fontId="14" fillId="0" borderId="11" xfId="0" applyFont="1" applyBorder="1" applyAlignment="1">
      <alignment horizontal="center"/>
    </xf>
    <xf numFmtId="0" fontId="14" fillId="0" borderId="8" xfId="0" applyFont="1" applyBorder="1" applyAlignment="1">
      <alignment horizontal="center"/>
    </xf>
    <xf numFmtId="0" fontId="10" fillId="0" borderId="8" xfId="0" applyFont="1" applyBorder="1" applyAlignment="1">
      <alignment horizontal="center"/>
    </xf>
    <xf numFmtId="164" fontId="10" fillId="0" borderId="4" xfId="4" applyFont="1" applyBorder="1"/>
    <xf numFmtId="0" fontId="10" fillId="0" borderId="0" xfId="0" quotePrefix="1" applyNumberFormat="1" applyFont="1" applyBorder="1" applyAlignment="1">
      <alignment horizontal="center"/>
    </xf>
    <xf numFmtId="164" fontId="10" fillId="0" borderId="4" xfId="4" applyNumberFormat="1" applyFont="1" applyBorder="1"/>
    <xf numFmtId="0" fontId="0" fillId="0" borderId="2"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10" fillId="0" borderId="14" xfId="0" applyFont="1" applyBorder="1" applyAlignment="1">
      <alignment horizontal="left"/>
    </xf>
    <xf numFmtId="2" fontId="0" fillId="0" borderId="4" xfId="0" applyNumberFormat="1" applyBorder="1" applyAlignment="1">
      <alignment horizontal="right"/>
    </xf>
    <xf numFmtId="0" fontId="0" fillId="0" borderId="13" xfId="0" applyBorder="1"/>
    <xf numFmtId="0" fontId="0" fillId="0" borderId="1" xfId="0" applyFill="1" applyBorder="1"/>
    <xf numFmtId="0" fontId="8" fillId="0" borderId="3" xfId="0" applyFont="1" applyFill="1" applyBorder="1" applyAlignment="1">
      <alignment horizontal="left" wrapText="1"/>
    </xf>
    <xf numFmtId="2" fontId="14" fillId="0" borderId="3" xfId="0" applyNumberFormat="1" applyFont="1" applyFill="1" applyBorder="1" applyAlignment="1">
      <alignment horizontal="center"/>
    </xf>
    <xf numFmtId="164" fontId="14" fillId="0" borderId="5" xfId="4" applyFont="1" applyFill="1" applyBorder="1" applyAlignment="1">
      <alignment horizontal="right"/>
    </xf>
    <xf numFmtId="0" fontId="0" fillId="0" borderId="8" xfId="0" applyBorder="1"/>
    <xf numFmtId="0" fontId="0" fillId="0" borderId="0" xfId="0" applyFill="1" applyBorder="1"/>
    <xf numFmtId="0" fontId="8" fillId="0" borderId="2" xfId="0" applyFont="1" applyFill="1" applyBorder="1" applyAlignment="1">
      <alignment horizontal="left" wrapText="1"/>
    </xf>
    <xf numFmtId="2" fontId="14" fillId="0" borderId="2" xfId="0" applyNumberFormat="1" applyFont="1" applyFill="1" applyBorder="1" applyAlignment="1">
      <alignment horizontal="center"/>
    </xf>
    <xf numFmtId="164" fontId="14" fillId="0" borderId="4" xfId="4" applyFont="1" applyFill="1" applyBorder="1" applyAlignment="1">
      <alignment horizontal="right"/>
    </xf>
    <xf numFmtId="0" fontId="8" fillId="5" borderId="9" xfId="0" applyFont="1" applyFill="1" applyBorder="1"/>
    <xf numFmtId="0" fontId="8" fillId="5" borderId="10" xfId="0" applyFont="1" applyFill="1" applyBorder="1"/>
    <xf numFmtId="0" fontId="8" fillId="5" borderId="14" xfId="0" applyFont="1" applyFill="1" applyBorder="1" applyAlignment="1">
      <alignment horizontal="left" wrapText="1"/>
    </xf>
    <xf numFmtId="2" fontId="14" fillId="5" borderId="14" xfId="0" applyNumberFormat="1" applyFont="1" applyFill="1" applyBorder="1" applyAlignment="1">
      <alignment horizontal="center"/>
    </xf>
    <xf numFmtId="164" fontId="14" fillId="5" borderId="11" xfId="4" applyFont="1" applyFill="1" applyBorder="1" applyAlignment="1">
      <alignment horizontal="right"/>
    </xf>
    <xf numFmtId="2" fontId="0" fillId="0" borderId="0" xfId="0" applyNumberFormat="1"/>
    <xf numFmtId="0" fontId="14" fillId="0" borderId="0" xfId="0" applyFont="1" applyFill="1"/>
    <xf numFmtId="0" fontId="8" fillId="0" borderId="0" xfId="0" applyFont="1" applyFill="1"/>
    <xf numFmtId="0" fontId="0" fillId="0" borderId="0" xfId="0" applyFill="1"/>
    <xf numFmtId="0" fontId="1" fillId="0" borderId="0" xfId="0" applyFont="1"/>
    <xf numFmtId="0" fontId="21" fillId="0" borderId="0" xfId="0" applyFont="1" applyAlignment="1"/>
    <xf numFmtId="0" fontId="26" fillId="6" borderId="18" xfId="3" applyFont="1" applyFill="1" applyBorder="1"/>
    <xf numFmtId="0" fontId="2" fillId="6" borderId="20" xfId="3" applyFill="1" applyBorder="1"/>
    <xf numFmtId="0" fontId="2" fillId="7" borderId="15" xfId="3" applyFill="1" applyBorder="1"/>
    <xf numFmtId="0" fontId="2" fillId="7" borderId="16" xfId="3" applyFill="1" applyBorder="1"/>
    <xf numFmtId="0" fontId="23" fillId="7" borderId="16" xfId="3" applyFont="1" applyFill="1" applyBorder="1"/>
    <xf numFmtId="0" fontId="2" fillId="7" borderId="17" xfId="3" applyFill="1" applyBorder="1"/>
    <xf numFmtId="0" fontId="24" fillId="6" borderId="18" xfId="3" applyFont="1" applyFill="1" applyBorder="1"/>
    <xf numFmtId="0" fontId="0" fillId="0" borderId="20" xfId="0" applyBorder="1"/>
    <xf numFmtId="0" fontId="24" fillId="6" borderId="20" xfId="3" applyFont="1" applyFill="1" applyBorder="1" applyAlignment="1">
      <alignment horizontal="center"/>
    </xf>
    <xf numFmtId="0" fontId="2" fillId="6" borderId="18" xfId="3" applyFill="1" applyBorder="1"/>
    <xf numFmtId="0" fontId="2" fillId="6" borderId="19" xfId="3" applyFill="1" applyBorder="1"/>
    <xf numFmtId="0" fontId="25" fillId="6" borderId="19" xfId="3" applyFont="1" applyFill="1" applyBorder="1"/>
    <xf numFmtId="0" fontId="24" fillId="6" borderId="9" xfId="3" applyFont="1" applyFill="1" applyBorder="1"/>
    <xf numFmtId="0" fontId="2" fillId="6" borderId="11" xfId="3" applyFill="1" applyBorder="1"/>
    <xf numFmtId="0" fontId="26" fillId="6" borderId="9" xfId="3" applyFont="1" applyFill="1" applyBorder="1"/>
    <xf numFmtId="0" fontId="27" fillId="0" borderId="18" xfId="0" applyFont="1" applyBorder="1" applyAlignment="1"/>
    <xf numFmtId="0" fontId="27" fillId="0" borderId="19" xfId="0" applyFont="1" applyBorder="1" applyAlignment="1"/>
    <xf numFmtId="0" fontId="27" fillId="0" borderId="20" xfId="0" applyFont="1" applyBorder="1" applyAlignment="1"/>
    <xf numFmtId="0" fontId="28" fillId="0" borderId="0" xfId="0" applyFont="1" applyAlignment="1">
      <alignment horizontal="center"/>
    </xf>
    <xf numFmtId="0" fontId="29" fillId="0" borderId="0" xfId="0" applyFont="1" applyAlignment="1">
      <alignment horizontal="left" indent="10"/>
    </xf>
    <xf numFmtId="0" fontId="1" fillId="0" borderId="0" xfId="0" applyFont="1" applyAlignment="1">
      <alignment horizontal="left" indent="4"/>
    </xf>
    <xf numFmtId="0" fontId="12" fillId="0" borderId="24" xfId="0" applyFont="1" applyBorder="1" applyAlignment="1">
      <alignment horizontal="left"/>
    </xf>
    <xf numFmtId="0" fontId="14" fillId="0" borderId="3" xfId="0" applyFont="1" applyFill="1" applyBorder="1" applyAlignment="1">
      <alignment horizontal="center"/>
    </xf>
    <xf numFmtId="0" fontId="10" fillId="0" borderId="2" xfId="0" applyFont="1" applyFill="1" applyBorder="1" applyAlignment="1">
      <alignment horizontal="left"/>
    </xf>
    <xf numFmtId="0" fontId="15" fillId="0" borderId="2" xfId="0" applyFont="1" applyFill="1" applyBorder="1" applyAlignment="1">
      <alignment horizontal="left"/>
    </xf>
    <xf numFmtId="0" fontId="11" fillId="0" borderId="2" xfId="0" applyFont="1" applyBorder="1" applyAlignment="1">
      <alignment horizontal="center"/>
    </xf>
    <xf numFmtId="0" fontId="31" fillId="0" borderId="2" xfId="0" applyFont="1" applyFill="1" applyBorder="1" applyAlignment="1">
      <alignment horizontal="left"/>
    </xf>
    <xf numFmtId="0" fontId="10" fillId="0" borderId="14" xfId="0" applyFont="1" applyFill="1" applyBorder="1" applyAlignment="1">
      <alignment horizontal="left"/>
    </xf>
    <xf numFmtId="0" fontId="14" fillId="5" borderId="2" xfId="0" applyFont="1" applyFill="1" applyBorder="1"/>
    <xf numFmtId="0" fontId="14" fillId="10" borderId="2" xfId="0" applyFont="1" applyFill="1" applyBorder="1"/>
    <xf numFmtId="0" fontId="10" fillId="0" borderId="0" xfId="0" applyFont="1" applyFill="1" applyAlignment="1">
      <alignment horizontal="left" wrapText="1"/>
    </xf>
    <xf numFmtId="0" fontId="8" fillId="0" borderId="0" xfId="0" applyFont="1" applyAlignment="1">
      <alignment horizontal="center" wrapText="1"/>
    </xf>
    <xf numFmtId="0" fontId="23" fillId="9" borderId="15" xfId="3" applyFont="1" applyFill="1" applyBorder="1" applyAlignment="1">
      <alignment horizontal="center" vertical="center"/>
    </xf>
    <xf numFmtId="0" fontId="23" fillId="9" borderId="16" xfId="3" applyFont="1" applyFill="1" applyBorder="1" applyAlignment="1">
      <alignment horizontal="center" vertical="center"/>
    </xf>
    <xf numFmtId="0" fontId="23" fillId="9" borderId="17" xfId="3" applyFont="1" applyFill="1" applyBorder="1" applyAlignment="1">
      <alignment horizontal="center" vertical="center"/>
    </xf>
    <xf numFmtId="0" fontId="24" fillId="0" borderId="21" xfId="3" applyFont="1" applyBorder="1" applyAlignment="1">
      <alignment horizontal="center"/>
    </xf>
    <xf numFmtId="0" fontId="24" fillId="0" borderId="22" xfId="3" applyFont="1" applyBorder="1" applyAlignment="1">
      <alignment horizontal="center"/>
    </xf>
    <xf numFmtId="0" fontId="24" fillId="0" borderId="23" xfId="3" applyFont="1" applyBorder="1" applyAlignment="1">
      <alignment horizontal="center"/>
    </xf>
    <xf numFmtId="0" fontId="24" fillId="6" borderId="18" xfId="3" applyFont="1" applyFill="1" applyBorder="1" applyAlignment="1">
      <alignment horizontal="center"/>
    </xf>
    <xf numFmtId="0" fontId="24" fillId="6" borderId="19" xfId="3" applyFont="1" applyFill="1" applyBorder="1" applyAlignment="1">
      <alignment horizontal="center"/>
    </xf>
    <xf numFmtId="0" fontId="24" fillId="6" borderId="20" xfId="3" applyFont="1" applyFill="1" applyBorder="1" applyAlignment="1">
      <alignment horizontal="center"/>
    </xf>
    <xf numFmtId="0" fontId="24" fillId="6" borderId="18" xfId="3" applyFont="1" applyFill="1" applyBorder="1" applyAlignment="1">
      <alignment horizontal="center" vertical="center"/>
    </xf>
    <xf numFmtId="0" fontId="24" fillId="6" borderId="19" xfId="3" applyFont="1" applyFill="1" applyBorder="1" applyAlignment="1">
      <alignment horizontal="center" vertical="center"/>
    </xf>
    <xf numFmtId="0" fontId="24" fillId="6" borderId="20" xfId="3" applyFont="1" applyFill="1" applyBorder="1" applyAlignment="1">
      <alignment horizontal="center" vertical="center"/>
    </xf>
    <xf numFmtId="0" fontId="25" fillId="6" borderId="18" xfId="3" applyFont="1" applyFill="1" applyBorder="1" applyAlignment="1">
      <alignment horizontal="center" vertical="center"/>
    </xf>
    <xf numFmtId="0" fontId="25" fillId="6" borderId="19" xfId="3" applyFont="1" applyFill="1" applyBorder="1" applyAlignment="1">
      <alignment horizontal="center" vertical="center"/>
    </xf>
    <xf numFmtId="0" fontId="25" fillId="6" borderId="20" xfId="3" applyFont="1" applyFill="1" applyBorder="1" applyAlignment="1">
      <alignment horizontal="center" vertical="center"/>
    </xf>
    <xf numFmtId="0" fontId="25" fillId="6" borderId="13" xfId="3" applyFont="1" applyFill="1" applyBorder="1" applyAlignment="1">
      <alignment horizontal="center" vertical="center"/>
    </xf>
    <xf numFmtId="0" fontId="25" fillId="6" borderId="1" xfId="3" applyFont="1" applyFill="1" applyBorder="1" applyAlignment="1">
      <alignment horizontal="center" vertical="center"/>
    </xf>
    <xf numFmtId="0" fontId="26" fillId="6" borderId="18" xfId="3" applyFont="1" applyFill="1" applyBorder="1" applyAlignment="1">
      <alignment horizontal="left"/>
    </xf>
    <xf numFmtId="0" fontId="26" fillId="6" borderId="20" xfId="3" applyFont="1" applyFill="1" applyBorder="1" applyAlignment="1">
      <alignment horizontal="left"/>
    </xf>
    <xf numFmtId="0" fontId="10" fillId="0" borderId="0" xfId="0" applyFont="1" applyAlignment="1">
      <alignment horizontal="center"/>
    </xf>
    <xf numFmtId="0" fontId="22" fillId="5" borderId="18" xfId="0" applyFont="1" applyFill="1" applyBorder="1" applyAlignment="1">
      <alignment horizontal="center"/>
    </xf>
    <xf numFmtId="0" fontId="22" fillId="5" borderId="19" xfId="0" applyFont="1" applyFill="1" applyBorder="1" applyAlignment="1">
      <alignment horizontal="center"/>
    </xf>
    <xf numFmtId="0" fontId="22" fillId="5" borderId="20" xfId="0" applyFont="1" applyFill="1" applyBorder="1" applyAlignment="1">
      <alignment horizontal="center"/>
    </xf>
    <xf numFmtId="0" fontId="22" fillId="0" borderId="18" xfId="0" applyFont="1" applyBorder="1" applyAlignment="1">
      <alignment horizontal="center"/>
    </xf>
    <xf numFmtId="0" fontId="22" fillId="0" borderId="20" xfId="0" applyFont="1" applyBorder="1" applyAlignment="1">
      <alignment horizontal="center"/>
    </xf>
    <xf numFmtId="0" fontId="23" fillId="8" borderId="15" xfId="3" applyFont="1" applyFill="1" applyBorder="1" applyAlignment="1">
      <alignment horizontal="center" vertical="center"/>
    </xf>
    <xf numFmtId="0" fontId="23" fillId="8" borderId="16" xfId="3" applyFont="1" applyFill="1" applyBorder="1" applyAlignment="1">
      <alignment horizontal="center" vertical="center"/>
    </xf>
    <xf numFmtId="0" fontId="23" fillId="8" borderId="17" xfId="3" applyFont="1" applyFill="1" applyBorder="1" applyAlignment="1">
      <alignment horizontal="center" vertical="center"/>
    </xf>
    <xf numFmtId="0" fontId="24" fillId="6" borderId="18" xfId="3" quotePrefix="1" applyFont="1" applyFill="1" applyBorder="1" applyAlignment="1">
      <alignment horizontal="center"/>
    </xf>
    <xf numFmtId="0" fontId="24" fillId="6" borderId="19" xfId="3" quotePrefix="1" applyFont="1" applyFill="1" applyBorder="1" applyAlignment="1">
      <alignment horizontal="center"/>
    </xf>
    <xf numFmtId="0" fontId="24" fillId="6" borderId="20" xfId="3" quotePrefix="1" applyFont="1" applyFill="1" applyBorder="1" applyAlignment="1">
      <alignment horizontal="center"/>
    </xf>
    <xf numFmtId="0" fontId="24" fillId="6" borderId="18" xfId="3" applyFont="1" applyFill="1" applyBorder="1" applyAlignment="1">
      <alignment horizontal="left"/>
    </xf>
    <xf numFmtId="0" fontId="24" fillId="6" borderId="20" xfId="3" applyFont="1" applyFill="1" applyBorder="1" applyAlignment="1">
      <alignment horizontal="left"/>
    </xf>
    <xf numFmtId="0" fontId="24" fillId="6" borderId="10" xfId="3" applyFont="1" applyFill="1" applyBorder="1" applyAlignment="1">
      <alignment horizontal="center"/>
    </xf>
    <xf numFmtId="0" fontId="24" fillId="6" borderId="11" xfId="3" applyFont="1" applyFill="1" applyBorder="1" applyAlignment="1">
      <alignment horizontal="center"/>
    </xf>
    <xf numFmtId="0" fontId="31" fillId="0" borderId="2" xfId="0" applyFont="1" applyFill="1" applyBorder="1"/>
    <xf numFmtId="0" fontId="31" fillId="0" borderId="2" xfId="0" applyFont="1" applyBorder="1" applyAlignment="1">
      <alignment horizontal="left"/>
    </xf>
  </cellXfs>
  <cellStyles count="5">
    <cellStyle name="Millares" xfId="1" builtinId="3"/>
    <cellStyle name="Millares 2" xfId="2" xr:uid="{00000000-0005-0000-0000-000001000000}"/>
    <cellStyle name="Millares 3" xfId="4" xr:uid="{1C652DEB-962A-459D-97E3-F9851C946965}"/>
    <cellStyle name="Normal" xfId="0" builtinId="0"/>
    <cellStyle name="Normal 2" xfId="3"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803910</xdr:colOff>
      <xdr:row>1</xdr:row>
      <xdr:rowOff>16510</xdr:rowOff>
    </xdr:from>
    <xdr:to>
      <xdr:col>4</xdr:col>
      <xdr:colOff>2959241</xdr:colOff>
      <xdr:row>3</xdr:row>
      <xdr:rowOff>466796</xdr:rowOff>
    </xdr:to>
    <xdr:pic>
      <xdr:nvPicPr>
        <xdr:cNvPr id="8" name="4 Imagen">
          <a:extLst>
            <a:ext uri="{FF2B5EF4-FFF2-40B4-BE49-F238E27FC236}">
              <a16:creationId xmlns:a16="http://schemas.microsoft.com/office/drawing/2014/main" id="{65682CC0-6C49-48C3-B7FA-2A9A721931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3190" y="184150"/>
          <a:ext cx="2155331" cy="785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1546577</xdr:colOff>
      <xdr:row>2</xdr:row>
      <xdr:rowOff>38101</xdr:rowOff>
    </xdr:from>
    <xdr:ext cx="1352614" cy="533399"/>
    <xdr:sp macro="" textlink="">
      <xdr:nvSpPr>
        <xdr:cNvPr id="9" name="CuadroTexto 8">
          <a:extLst>
            <a:ext uri="{FF2B5EF4-FFF2-40B4-BE49-F238E27FC236}">
              <a16:creationId xmlns:a16="http://schemas.microsoft.com/office/drawing/2014/main" id="{36806C6F-8E02-4C1A-8FBA-7004A4AF3E7A}"/>
            </a:ext>
          </a:extLst>
        </xdr:cNvPr>
        <xdr:cNvSpPr txBox="1"/>
      </xdr:nvSpPr>
      <xdr:spPr>
        <a:xfrm>
          <a:off x="3405857" y="708661"/>
          <a:ext cx="1352614" cy="5333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s-PE" sz="3300">
            <a:latin typeface="+mn-lt"/>
          </a:endParaRPr>
        </a:p>
      </xdr:txBody>
    </xdr:sp>
    <xdr:clientData/>
  </xdr:oneCellAnchor>
  <xdr:twoCellAnchor>
    <xdr:from>
      <xdr:col>1</xdr:col>
      <xdr:colOff>106680</xdr:colOff>
      <xdr:row>200</xdr:row>
      <xdr:rowOff>121920</xdr:rowOff>
    </xdr:from>
    <xdr:to>
      <xdr:col>4</xdr:col>
      <xdr:colOff>1295400</xdr:colOff>
      <xdr:row>200</xdr:row>
      <xdr:rowOff>121920</xdr:rowOff>
    </xdr:to>
    <xdr:sp macro="" textlink="">
      <xdr:nvSpPr>
        <xdr:cNvPr id="10" name="Line 5">
          <a:extLst>
            <a:ext uri="{FF2B5EF4-FFF2-40B4-BE49-F238E27FC236}">
              <a16:creationId xmlns:a16="http://schemas.microsoft.com/office/drawing/2014/main" id="{B464C82E-59E1-4FE6-9033-40F0E5B15791}"/>
            </a:ext>
          </a:extLst>
        </xdr:cNvPr>
        <xdr:cNvSpPr>
          <a:spLocks noChangeShapeType="1"/>
        </xdr:cNvSpPr>
      </xdr:nvSpPr>
      <xdr:spPr bwMode="auto">
        <a:xfrm>
          <a:off x="746760" y="24803100"/>
          <a:ext cx="246126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4251960</xdr:colOff>
      <xdr:row>42</xdr:row>
      <xdr:rowOff>7620</xdr:rowOff>
    </xdr:from>
    <xdr:to>
      <xdr:col>7</xdr:col>
      <xdr:colOff>190500</xdr:colOff>
      <xdr:row>42</xdr:row>
      <xdr:rowOff>7620</xdr:rowOff>
    </xdr:to>
    <xdr:sp macro="" textlink="">
      <xdr:nvSpPr>
        <xdr:cNvPr id="2" name="Line 8">
          <a:extLst>
            <a:ext uri="{FF2B5EF4-FFF2-40B4-BE49-F238E27FC236}">
              <a16:creationId xmlns:a16="http://schemas.microsoft.com/office/drawing/2014/main" id="{74AD0C6A-E57B-41DD-AC8F-4D2248334E9C}"/>
            </a:ext>
          </a:extLst>
        </xdr:cNvPr>
        <xdr:cNvSpPr>
          <a:spLocks noChangeShapeType="1"/>
        </xdr:cNvSpPr>
      </xdr:nvSpPr>
      <xdr:spPr bwMode="auto">
        <a:xfrm>
          <a:off x="5608320" y="6934200"/>
          <a:ext cx="155448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350520</xdr:colOff>
      <xdr:row>41</xdr:row>
      <xdr:rowOff>137160</xdr:rowOff>
    </xdr:from>
    <xdr:to>
      <xdr:col>4</xdr:col>
      <xdr:colOff>914400</xdr:colOff>
      <xdr:row>41</xdr:row>
      <xdr:rowOff>137160</xdr:rowOff>
    </xdr:to>
    <xdr:sp macro="" textlink="">
      <xdr:nvSpPr>
        <xdr:cNvPr id="3" name="Line 5">
          <a:extLst>
            <a:ext uri="{FF2B5EF4-FFF2-40B4-BE49-F238E27FC236}">
              <a16:creationId xmlns:a16="http://schemas.microsoft.com/office/drawing/2014/main" id="{9D7D1EC2-E81D-4208-A5E4-02E5A0161816}"/>
            </a:ext>
          </a:extLst>
        </xdr:cNvPr>
        <xdr:cNvSpPr>
          <a:spLocks noChangeShapeType="1"/>
        </xdr:cNvSpPr>
      </xdr:nvSpPr>
      <xdr:spPr bwMode="auto">
        <a:xfrm>
          <a:off x="982980" y="6911340"/>
          <a:ext cx="168402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762000</xdr:colOff>
      <xdr:row>0</xdr:row>
      <xdr:rowOff>76200</xdr:rowOff>
    </xdr:from>
    <xdr:to>
      <xdr:col>4</xdr:col>
      <xdr:colOff>2834640</xdr:colOff>
      <xdr:row>1</xdr:row>
      <xdr:rowOff>144780</xdr:rowOff>
    </xdr:to>
    <xdr:pic>
      <xdr:nvPicPr>
        <xdr:cNvPr id="4" name="5 Imagen">
          <a:extLst>
            <a:ext uri="{FF2B5EF4-FFF2-40B4-BE49-F238E27FC236}">
              <a16:creationId xmlns:a16="http://schemas.microsoft.com/office/drawing/2014/main" id="{49B39C7D-6D9B-43AD-9CE7-37D31B5E0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00" y="76200"/>
          <a:ext cx="207264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xdr:colOff>
      <xdr:row>48</xdr:row>
      <xdr:rowOff>45720</xdr:rowOff>
    </xdr:from>
    <xdr:to>
      <xdr:col>8</xdr:col>
      <xdr:colOff>449580</xdr:colOff>
      <xdr:row>73</xdr:row>
      <xdr:rowOff>137160</xdr:rowOff>
    </xdr:to>
    <xdr:pic>
      <xdr:nvPicPr>
        <xdr:cNvPr id="5" name="Imagen 4">
          <a:extLst>
            <a:ext uri="{FF2B5EF4-FFF2-40B4-BE49-F238E27FC236}">
              <a16:creationId xmlns:a16="http://schemas.microsoft.com/office/drawing/2014/main" id="{1815A6FC-E707-46EA-87C1-3A893BB2A9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 y="7901940"/>
          <a:ext cx="7322820" cy="428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257"/>
  <sheetViews>
    <sheetView tabSelected="1" topLeftCell="A154" zoomScaleNormal="100" zoomScaleSheetLayoutView="70" workbookViewId="0">
      <selection activeCell="G178" sqref="G178"/>
    </sheetView>
  </sheetViews>
  <sheetFormatPr baseColWidth="10" defaultColWidth="11.44140625" defaultRowHeight="13.2" x14ac:dyDescent="0.25"/>
  <cols>
    <col min="1" max="1" width="9.21875" style="6" customWidth="1"/>
    <col min="2" max="2" width="6.5546875" style="6" customWidth="1"/>
    <col min="3" max="3" width="5.5546875" style="6" customWidth="1"/>
    <col min="4" max="4" width="5.77734375" style="6" customWidth="1"/>
    <col min="5" max="5" width="63.44140625" style="6" customWidth="1"/>
    <col min="6" max="6" width="12.77734375" style="6" customWidth="1"/>
    <col min="7" max="7" width="14" style="6" customWidth="1"/>
    <col min="8" max="8" width="7.77734375" style="6" customWidth="1"/>
    <col min="9" max="9" width="11" style="6" customWidth="1"/>
    <col min="10" max="16384" width="11.44140625" style="6"/>
  </cols>
  <sheetData>
    <row r="4" spans="2:7" ht="40.5" customHeight="1" x14ac:dyDescent="0.65">
      <c r="B4" s="1"/>
      <c r="C4" s="2"/>
      <c r="D4" s="3"/>
      <c r="E4" s="4"/>
      <c r="F4" s="5"/>
      <c r="G4" s="5"/>
    </row>
    <row r="5" spans="2:7" customFormat="1" ht="12.75" customHeight="1" x14ac:dyDescent="0.25">
      <c r="B5" s="133"/>
      <c r="C5" s="133"/>
      <c r="D5" s="133"/>
      <c r="E5" s="134" t="s">
        <v>103</v>
      </c>
      <c r="F5" s="133"/>
      <c r="G5" s="133"/>
    </row>
    <row r="6" spans="2:7" customFormat="1" ht="12.75" customHeight="1" x14ac:dyDescent="0.25">
      <c r="B6" s="73"/>
      <c r="C6" s="73"/>
      <c r="D6" s="73"/>
      <c r="E6" s="135" t="s">
        <v>102</v>
      </c>
      <c r="F6" s="73"/>
      <c r="G6" s="73"/>
    </row>
    <row r="7" spans="2:7" customFormat="1" ht="12.75" customHeight="1" thickBot="1" x14ac:dyDescent="0.3">
      <c r="B7" s="166" t="s">
        <v>101</v>
      </c>
      <c r="C7" s="166"/>
      <c r="D7" s="166"/>
      <c r="E7" s="166"/>
      <c r="F7" s="166"/>
      <c r="G7" s="166"/>
    </row>
    <row r="8" spans="2:7" ht="12.75" customHeight="1" x14ac:dyDescent="0.25">
      <c r="B8" s="10"/>
      <c r="C8" s="10"/>
      <c r="D8" s="10"/>
      <c r="E8" s="10"/>
      <c r="F8" s="10"/>
      <c r="G8" s="10"/>
    </row>
    <row r="9" spans="2:7" ht="12.75" customHeight="1" x14ac:dyDescent="0.3">
      <c r="B9" s="11" t="s">
        <v>19</v>
      </c>
      <c r="C9" s="12"/>
      <c r="D9" s="13" t="s">
        <v>133</v>
      </c>
      <c r="E9" s="12"/>
      <c r="F9" s="13" t="s">
        <v>134</v>
      </c>
      <c r="G9" s="14"/>
    </row>
    <row r="10" spans="2:7" ht="12" customHeight="1" x14ac:dyDescent="0.3">
      <c r="B10" s="11" t="s">
        <v>20</v>
      </c>
      <c r="C10" s="15"/>
      <c r="D10" s="113" t="s">
        <v>137</v>
      </c>
      <c r="E10" s="68"/>
      <c r="F10" s="69"/>
      <c r="G10" s="14"/>
    </row>
    <row r="11" spans="2:7" ht="12" customHeight="1" x14ac:dyDescent="0.3">
      <c r="B11" s="11" t="s">
        <v>21</v>
      </c>
      <c r="C11" s="16"/>
      <c r="D11" s="67" t="s">
        <v>135</v>
      </c>
      <c r="E11" s="70"/>
      <c r="F11" s="113">
        <v>913388493</v>
      </c>
    </row>
    <row r="12" spans="2:7" ht="12" customHeight="1" x14ac:dyDescent="0.3">
      <c r="B12" s="11" t="s">
        <v>5</v>
      </c>
      <c r="C12" s="16"/>
      <c r="D12" s="67" t="s">
        <v>136</v>
      </c>
      <c r="E12" s="136"/>
      <c r="F12" s="67"/>
    </row>
    <row r="13" spans="2:7" ht="12" customHeight="1" x14ac:dyDescent="0.3">
      <c r="B13" s="11" t="s">
        <v>22</v>
      </c>
      <c r="C13" s="15"/>
      <c r="D13" s="17" t="s">
        <v>37</v>
      </c>
      <c r="E13" s="18"/>
    </row>
    <row r="14" spans="2:7" ht="12" customHeight="1" x14ac:dyDescent="0.25">
      <c r="B14" s="15"/>
      <c r="C14" s="15"/>
      <c r="D14" s="16"/>
      <c r="E14" s="15"/>
    </row>
    <row r="15" spans="2:7" ht="38.25" customHeight="1" x14ac:dyDescent="0.25">
      <c r="B15" s="145" t="s">
        <v>40</v>
      </c>
      <c r="C15" s="145"/>
      <c r="D15" s="145"/>
      <c r="E15" s="145"/>
      <c r="F15" s="145"/>
      <c r="G15" s="145"/>
    </row>
    <row r="16" spans="2:7" ht="12" customHeight="1" thickBot="1" x14ac:dyDescent="0.3">
      <c r="B16" s="15"/>
      <c r="C16" s="16"/>
      <c r="D16" s="15"/>
      <c r="E16" s="15"/>
    </row>
    <row r="17" spans="2:7" ht="12" customHeight="1" x14ac:dyDescent="0.3">
      <c r="B17" s="19"/>
      <c r="C17" s="19"/>
      <c r="D17" s="20"/>
      <c r="E17" s="19"/>
      <c r="F17" s="19" t="s">
        <v>4</v>
      </c>
      <c r="G17" s="20" t="s">
        <v>2</v>
      </c>
    </row>
    <row r="18" spans="2:7" ht="12" customHeight="1" thickBot="1" x14ac:dyDescent="0.35">
      <c r="B18" s="21" t="s">
        <v>0</v>
      </c>
      <c r="C18" s="21" t="s">
        <v>26</v>
      </c>
      <c r="D18" s="22" t="s">
        <v>23</v>
      </c>
      <c r="E18" s="140" t="s">
        <v>24</v>
      </c>
      <c r="F18" s="21" t="s">
        <v>25</v>
      </c>
      <c r="G18" s="22" t="s">
        <v>25</v>
      </c>
    </row>
    <row r="19" spans="2:7" ht="12" customHeight="1" thickTop="1" x14ac:dyDescent="0.25">
      <c r="B19" s="23"/>
      <c r="C19" s="24"/>
      <c r="D19" s="25"/>
      <c r="E19" s="137"/>
      <c r="F19" s="26"/>
      <c r="G19" s="23"/>
    </row>
    <row r="20" spans="2:7" ht="12" customHeight="1" x14ac:dyDescent="0.25">
      <c r="B20" s="27"/>
      <c r="C20" s="28"/>
      <c r="D20" s="29"/>
      <c r="E20" s="30" t="s">
        <v>42</v>
      </c>
      <c r="F20" s="31"/>
      <c r="G20" s="32"/>
    </row>
    <row r="21" spans="2:7" ht="12" customHeight="1" x14ac:dyDescent="0.25">
      <c r="B21" s="27"/>
      <c r="C21" s="28"/>
      <c r="D21" s="29"/>
      <c r="E21" s="30" t="s">
        <v>17</v>
      </c>
      <c r="F21" s="31"/>
      <c r="G21" s="32"/>
    </row>
    <row r="22" spans="2:7" ht="12" customHeight="1" x14ac:dyDescent="0.25">
      <c r="B22" s="27"/>
      <c r="C22" s="28"/>
      <c r="D22" s="29"/>
      <c r="E22" s="30" t="s">
        <v>38</v>
      </c>
      <c r="F22" s="31"/>
      <c r="G22" s="32"/>
    </row>
    <row r="23" spans="2:7" ht="12" customHeight="1" x14ac:dyDescent="0.25">
      <c r="B23" s="27"/>
      <c r="C23" s="28"/>
      <c r="D23" s="29"/>
      <c r="E23" s="30"/>
      <c r="F23" s="31"/>
      <c r="G23" s="32"/>
    </row>
    <row r="24" spans="2:7" ht="12" customHeight="1" x14ac:dyDescent="0.25">
      <c r="B24" s="27">
        <v>1</v>
      </c>
      <c r="C24" s="28">
        <v>2</v>
      </c>
      <c r="D24" s="29" t="s">
        <v>3</v>
      </c>
      <c r="E24" s="143" t="s">
        <v>111</v>
      </c>
      <c r="F24" s="31">
        <v>290</v>
      </c>
      <c r="G24" s="33">
        <f>C24*F24</f>
        <v>580</v>
      </c>
    </row>
    <row r="25" spans="2:7" ht="12" customHeight="1" x14ac:dyDescent="0.25">
      <c r="B25" s="27"/>
      <c r="C25" s="28">
        <f>C24*3</f>
        <v>6</v>
      </c>
      <c r="D25" s="29" t="s">
        <v>3</v>
      </c>
      <c r="E25" s="141" t="s">
        <v>104</v>
      </c>
      <c r="F25" s="31">
        <v>7</v>
      </c>
      <c r="G25" s="33">
        <f t="shared" ref="G25:G175" si="0">C25*F25</f>
        <v>42</v>
      </c>
    </row>
    <row r="26" spans="2:7" ht="12" customHeight="1" x14ac:dyDescent="0.25">
      <c r="B26" s="27"/>
      <c r="C26" s="28">
        <f>C24</f>
        <v>2</v>
      </c>
      <c r="D26" s="29" t="s">
        <v>3</v>
      </c>
      <c r="E26" s="182" t="s">
        <v>110</v>
      </c>
      <c r="F26" s="31">
        <v>50</v>
      </c>
      <c r="G26" s="33">
        <f t="shared" si="0"/>
        <v>100</v>
      </c>
    </row>
    <row r="27" spans="2:7" ht="12" customHeight="1" x14ac:dyDescent="0.25">
      <c r="B27" s="27"/>
      <c r="C27" s="28">
        <f>C24</f>
        <v>2</v>
      </c>
      <c r="D27" s="29" t="s">
        <v>3</v>
      </c>
      <c r="E27" s="141" t="s">
        <v>109</v>
      </c>
      <c r="F27" s="33">
        <v>35</v>
      </c>
      <c r="G27" s="33">
        <f t="shared" si="0"/>
        <v>70</v>
      </c>
    </row>
    <row r="28" spans="2:7" ht="12" customHeight="1" x14ac:dyDescent="0.25">
      <c r="B28" s="27"/>
      <c r="C28" s="28">
        <f>C24</f>
        <v>2</v>
      </c>
      <c r="D28" s="29" t="s">
        <v>3</v>
      </c>
      <c r="E28" s="138" t="s">
        <v>46</v>
      </c>
      <c r="F28" s="33">
        <v>30</v>
      </c>
      <c r="G28" s="33">
        <f t="shared" si="0"/>
        <v>60</v>
      </c>
    </row>
    <row r="29" spans="2:7" ht="12" customHeight="1" x14ac:dyDescent="0.25">
      <c r="B29" s="27"/>
      <c r="C29" s="28">
        <f>C24</f>
        <v>2</v>
      </c>
      <c r="D29" s="29" t="s">
        <v>3</v>
      </c>
      <c r="E29" s="138" t="s">
        <v>43</v>
      </c>
      <c r="F29" s="33">
        <v>15</v>
      </c>
      <c r="G29" s="33">
        <f t="shared" si="0"/>
        <v>30</v>
      </c>
    </row>
    <row r="30" spans="2:7" ht="12" customHeight="1" x14ac:dyDescent="0.25">
      <c r="B30" s="27"/>
      <c r="C30" s="28"/>
      <c r="D30" s="29"/>
      <c r="E30" s="138"/>
      <c r="F30" s="33"/>
      <c r="G30" s="33"/>
    </row>
    <row r="31" spans="2:7" ht="12" customHeight="1" x14ac:dyDescent="0.25">
      <c r="B31" s="27">
        <v>2</v>
      </c>
      <c r="C31" s="28">
        <v>12</v>
      </c>
      <c r="D31" s="29" t="s">
        <v>3</v>
      </c>
      <c r="E31" s="143" t="s">
        <v>112</v>
      </c>
      <c r="F31" s="31">
        <v>290</v>
      </c>
      <c r="G31" s="33">
        <f>C31*F31</f>
        <v>3480</v>
      </c>
    </row>
    <row r="32" spans="2:7" ht="12" customHeight="1" x14ac:dyDescent="0.25">
      <c r="B32" s="27"/>
      <c r="C32" s="28">
        <f>C31*3</f>
        <v>36</v>
      </c>
      <c r="D32" s="29" t="s">
        <v>3</v>
      </c>
      <c r="E32" s="141" t="s">
        <v>104</v>
      </c>
      <c r="F32" s="31">
        <v>7</v>
      </c>
      <c r="G32" s="33">
        <f t="shared" ref="G32:G36" si="1">C32*F32</f>
        <v>252</v>
      </c>
    </row>
    <row r="33" spans="2:7" ht="12" customHeight="1" x14ac:dyDescent="0.25">
      <c r="B33" s="27"/>
      <c r="C33" s="28">
        <f>C31</f>
        <v>12</v>
      </c>
      <c r="D33" s="29" t="s">
        <v>3</v>
      </c>
      <c r="E33" s="182" t="s">
        <v>110</v>
      </c>
      <c r="F33" s="31">
        <v>50</v>
      </c>
      <c r="G33" s="33">
        <f t="shared" si="1"/>
        <v>600</v>
      </c>
    </row>
    <row r="34" spans="2:7" ht="12" customHeight="1" x14ac:dyDescent="0.25">
      <c r="B34" s="27"/>
      <c r="C34" s="28">
        <f>C31</f>
        <v>12</v>
      </c>
      <c r="D34" s="29" t="s">
        <v>3</v>
      </c>
      <c r="E34" s="141" t="s">
        <v>109</v>
      </c>
      <c r="F34" s="33">
        <v>35</v>
      </c>
      <c r="G34" s="33">
        <f t="shared" si="1"/>
        <v>420</v>
      </c>
    </row>
    <row r="35" spans="2:7" ht="12" customHeight="1" x14ac:dyDescent="0.25">
      <c r="B35" s="27"/>
      <c r="C35" s="28">
        <f>C31</f>
        <v>12</v>
      </c>
      <c r="D35" s="29" t="s">
        <v>3</v>
      </c>
      <c r="E35" s="138" t="s">
        <v>46</v>
      </c>
      <c r="F35" s="33">
        <v>30</v>
      </c>
      <c r="G35" s="33">
        <f t="shared" si="1"/>
        <v>360</v>
      </c>
    </row>
    <row r="36" spans="2:7" ht="12" customHeight="1" x14ac:dyDescent="0.25">
      <c r="B36" s="27"/>
      <c r="C36" s="28">
        <f>C31</f>
        <v>12</v>
      </c>
      <c r="D36" s="29" t="s">
        <v>3</v>
      </c>
      <c r="E36" s="138" t="s">
        <v>43</v>
      </c>
      <c r="F36" s="33">
        <v>15</v>
      </c>
      <c r="G36" s="33">
        <f t="shared" si="1"/>
        <v>180</v>
      </c>
    </row>
    <row r="37" spans="2:7" ht="12" customHeight="1" x14ac:dyDescent="0.25">
      <c r="B37" s="27"/>
      <c r="C37" s="28"/>
      <c r="D37" s="29"/>
      <c r="E37" s="138"/>
      <c r="F37" s="33"/>
      <c r="G37" s="33"/>
    </row>
    <row r="38" spans="2:7" ht="12" customHeight="1" x14ac:dyDescent="0.25">
      <c r="B38" s="27">
        <v>3</v>
      </c>
      <c r="C38" s="28">
        <v>26</v>
      </c>
      <c r="D38" s="29" t="s">
        <v>3</v>
      </c>
      <c r="E38" s="143" t="s">
        <v>113</v>
      </c>
      <c r="F38" s="31">
        <v>290</v>
      </c>
      <c r="G38" s="33">
        <f>C38*F38</f>
        <v>7540</v>
      </c>
    </row>
    <row r="39" spans="2:7" ht="12" customHeight="1" x14ac:dyDescent="0.25">
      <c r="B39" s="27"/>
      <c r="C39" s="28">
        <f>C38*3</f>
        <v>78</v>
      </c>
      <c r="D39" s="29" t="s">
        <v>3</v>
      </c>
      <c r="E39" s="141" t="s">
        <v>104</v>
      </c>
      <c r="F39" s="31">
        <v>7</v>
      </c>
      <c r="G39" s="33">
        <f t="shared" ref="G39:G44" si="2">C39*F39</f>
        <v>546</v>
      </c>
    </row>
    <row r="40" spans="2:7" ht="12" customHeight="1" x14ac:dyDescent="0.25">
      <c r="B40" s="27"/>
      <c r="C40" s="28">
        <f>C38</f>
        <v>26</v>
      </c>
      <c r="D40" s="29" t="s">
        <v>3</v>
      </c>
      <c r="E40" s="182" t="s">
        <v>110</v>
      </c>
      <c r="F40" s="31">
        <v>50</v>
      </c>
      <c r="G40" s="33">
        <f t="shared" si="2"/>
        <v>1300</v>
      </c>
    </row>
    <row r="41" spans="2:7" ht="12" customHeight="1" x14ac:dyDescent="0.25">
      <c r="B41" s="27"/>
      <c r="C41" s="28">
        <f>C38</f>
        <v>26</v>
      </c>
      <c r="D41" s="29" t="s">
        <v>3</v>
      </c>
      <c r="E41" s="141" t="s">
        <v>109</v>
      </c>
      <c r="F41" s="33">
        <v>35</v>
      </c>
      <c r="G41" s="33">
        <f t="shared" si="2"/>
        <v>910</v>
      </c>
    </row>
    <row r="42" spans="2:7" ht="12" customHeight="1" x14ac:dyDescent="0.25">
      <c r="B42" s="27"/>
      <c r="C42" s="28">
        <f>C38</f>
        <v>26</v>
      </c>
      <c r="D42" s="29" t="s">
        <v>3</v>
      </c>
      <c r="E42" s="138" t="s">
        <v>46</v>
      </c>
      <c r="F42" s="33">
        <v>30</v>
      </c>
      <c r="G42" s="33">
        <f t="shared" si="2"/>
        <v>780</v>
      </c>
    </row>
    <row r="43" spans="2:7" ht="12" customHeight="1" x14ac:dyDescent="0.25">
      <c r="B43" s="27"/>
      <c r="C43" s="28">
        <f>C38</f>
        <v>26</v>
      </c>
      <c r="D43" s="29" t="s">
        <v>3</v>
      </c>
      <c r="E43" s="138" t="s">
        <v>43</v>
      </c>
      <c r="F43" s="33">
        <v>15</v>
      </c>
      <c r="G43" s="33">
        <f t="shared" si="2"/>
        <v>390</v>
      </c>
    </row>
    <row r="44" spans="2:7" ht="12" customHeight="1" x14ac:dyDescent="0.25">
      <c r="B44" s="27"/>
      <c r="C44" s="28">
        <v>26</v>
      </c>
      <c r="D44" s="29" t="s">
        <v>3</v>
      </c>
      <c r="E44" s="183" t="s">
        <v>114</v>
      </c>
      <c r="F44" s="33">
        <v>250</v>
      </c>
      <c r="G44" s="33">
        <f t="shared" si="2"/>
        <v>6500</v>
      </c>
    </row>
    <row r="45" spans="2:7" ht="12" customHeight="1" x14ac:dyDescent="0.25">
      <c r="B45" s="27"/>
      <c r="C45" s="28"/>
      <c r="D45" s="29"/>
      <c r="E45" s="138"/>
      <c r="F45" s="33"/>
      <c r="G45" s="33"/>
    </row>
    <row r="46" spans="2:7" ht="12" customHeight="1" x14ac:dyDescent="0.25">
      <c r="B46" s="27">
        <v>4</v>
      </c>
      <c r="C46" s="28">
        <v>45</v>
      </c>
      <c r="D46" s="29" t="s">
        <v>3</v>
      </c>
      <c r="E46" s="143" t="s">
        <v>116</v>
      </c>
      <c r="F46" s="31">
        <v>290</v>
      </c>
      <c r="G46" s="33">
        <f>C46*F46</f>
        <v>13050</v>
      </c>
    </row>
    <row r="47" spans="2:7" ht="12" customHeight="1" x14ac:dyDescent="0.25">
      <c r="B47" s="27"/>
      <c r="C47" s="28">
        <f>C46*3</f>
        <v>135</v>
      </c>
      <c r="D47" s="29" t="s">
        <v>3</v>
      </c>
      <c r="E47" s="141" t="s">
        <v>104</v>
      </c>
      <c r="F47" s="31">
        <v>7</v>
      </c>
      <c r="G47" s="33">
        <f t="shared" ref="G47:G52" si="3">C47*F47</f>
        <v>945</v>
      </c>
    </row>
    <row r="48" spans="2:7" ht="12" customHeight="1" x14ac:dyDescent="0.25">
      <c r="B48" s="27"/>
      <c r="C48" s="28">
        <f>C46</f>
        <v>45</v>
      </c>
      <c r="D48" s="29" t="s">
        <v>3</v>
      </c>
      <c r="E48" s="141" t="s">
        <v>106</v>
      </c>
      <c r="F48" s="31">
        <v>100</v>
      </c>
      <c r="G48" s="33">
        <f t="shared" si="3"/>
        <v>4500</v>
      </c>
    </row>
    <row r="49" spans="2:7" ht="12" customHeight="1" x14ac:dyDescent="0.25">
      <c r="B49" s="27"/>
      <c r="C49" s="28">
        <f>C46</f>
        <v>45</v>
      </c>
      <c r="D49" s="29" t="s">
        <v>3</v>
      </c>
      <c r="E49" s="141" t="s">
        <v>107</v>
      </c>
      <c r="F49" s="31">
        <v>50</v>
      </c>
      <c r="G49" s="33">
        <f t="shared" si="3"/>
        <v>2250</v>
      </c>
    </row>
    <row r="50" spans="2:7" ht="12" customHeight="1" x14ac:dyDescent="0.25">
      <c r="B50" s="27"/>
      <c r="C50" s="28">
        <f>C46</f>
        <v>45</v>
      </c>
      <c r="D50" s="29" t="s">
        <v>3</v>
      </c>
      <c r="E50" s="141" t="s">
        <v>109</v>
      </c>
      <c r="F50" s="33">
        <v>35</v>
      </c>
      <c r="G50" s="33">
        <f t="shared" si="3"/>
        <v>1575</v>
      </c>
    </row>
    <row r="51" spans="2:7" ht="12" customHeight="1" x14ac:dyDescent="0.25">
      <c r="B51" s="27"/>
      <c r="C51" s="28">
        <f>C46</f>
        <v>45</v>
      </c>
      <c r="D51" s="29" t="s">
        <v>3</v>
      </c>
      <c r="E51" s="138" t="s">
        <v>46</v>
      </c>
      <c r="F51" s="33">
        <v>30</v>
      </c>
      <c r="G51" s="33">
        <f t="shared" si="3"/>
        <v>1350</v>
      </c>
    </row>
    <row r="52" spans="2:7" ht="12" customHeight="1" x14ac:dyDescent="0.25">
      <c r="B52" s="27"/>
      <c r="C52" s="28">
        <f>C46</f>
        <v>45</v>
      </c>
      <c r="D52" s="29" t="s">
        <v>3</v>
      </c>
      <c r="E52" s="138" t="s">
        <v>43</v>
      </c>
      <c r="F52" s="33">
        <v>15</v>
      </c>
      <c r="G52" s="33">
        <f t="shared" si="3"/>
        <v>675</v>
      </c>
    </row>
    <row r="53" spans="2:7" ht="12" customHeight="1" x14ac:dyDescent="0.25">
      <c r="B53" s="27"/>
      <c r="C53" s="28"/>
      <c r="D53" s="29"/>
      <c r="E53" s="138"/>
      <c r="F53" s="33"/>
      <c r="G53" s="33"/>
    </row>
    <row r="54" spans="2:7" ht="12" customHeight="1" x14ac:dyDescent="0.25">
      <c r="B54" s="27">
        <v>5</v>
      </c>
      <c r="C54" s="28">
        <v>6</v>
      </c>
      <c r="D54" s="29" t="s">
        <v>3</v>
      </c>
      <c r="E54" s="143" t="s">
        <v>120</v>
      </c>
      <c r="F54" s="31">
        <v>290</v>
      </c>
      <c r="G54" s="33">
        <f>C54*F54</f>
        <v>1740</v>
      </c>
    </row>
    <row r="55" spans="2:7" ht="12" customHeight="1" x14ac:dyDescent="0.25">
      <c r="B55" s="27"/>
      <c r="C55" s="28">
        <f>C54*3</f>
        <v>18</v>
      </c>
      <c r="D55" s="29" t="s">
        <v>3</v>
      </c>
      <c r="E55" s="141" t="s">
        <v>104</v>
      </c>
      <c r="F55" s="31">
        <v>7</v>
      </c>
      <c r="G55" s="33">
        <f t="shared" ref="G55:G61" si="4">C55*F55</f>
        <v>126</v>
      </c>
    </row>
    <row r="56" spans="2:7" ht="12" customHeight="1" x14ac:dyDescent="0.25">
      <c r="B56" s="27"/>
      <c r="C56" s="28">
        <f>C54</f>
        <v>6</v>
      </c>
      <c r="D56" s="29" t="s">
        <v>3</v>
      </c>
      <c r="E56" s="141" t="s">
        <v>106</v>
      </c>
      <c r="F56" s="31">
        <v>100</v>
      </c>
      <c r="G56" s="33">
        <f t="shared" si="4"/>
        <v>600</v>
      </c>
    </row>
    <row r="57" spans="2:7" ht="12" customHeight="1" x14ac:dyDescent="0.25">
      <c r="B57" s="27"/>
      <c r="C57" s="28">
        <f>C54</f>
        <v>6</v>
      </c>
      <c r="D57" s="29" t="s">
        <v>3</v>
      </c>
      <c r="E57" s="141" t="s">
        <v>107</v>
      </c>
      <c r="F57" s="31">
        <v>50</v>
      </c>
      <c r="G57" s="33">
        <f t="shared" si="4"/>
        <v>300</v>
      </c>
    </row>
    <row r="58" spans="2:7" ht="12" customHeight="1" x14ac:dyDescent="0.25">
      <c r="B58" s="27"/>
      <c r="C58" s="28">
        <f>C54</f>
        <v>6</v>
      </c>
      <c r="D58" s="29" t="s">
        <v>3</v>
      </c>
      <c r="E58" s="141" t="s">
        <v>109</v>
      </c>
      <c r="F58" s="33">
        <v>35</v>
      </c>
      <c r="G58" s="33">
        <f t="shared" si="4"/>
        <v>210</v>
      </c>
    </row>
    <row r="59" spans="2:7" ht="12" customHeight="1" x14ac:dyDescent="0.25">
      <c r="B59" s="27"/>
      <c r="C59" s="28">
        <f>C54</f>
        <v>6</v>
      </c>
      <c r="D59" s="29" t="s">
        <v>3</v>
      </c>
      <c r="E59" s="138" t="s">
        <v>46</v>
      </c>
      <c r="F59" s="33">
        <v>30</v>
      </c>
      <c r="G59" s="33">
        <f t="shared" si="4"/>
        <v>180</v>
      </c>
    </row>
    <row r="60" spans="2:7" ht="12" customHeight="1" x14ac:dyDescent="0.25">
      <c r="B60" s="27"/>
      <c r="C60" s="28">
        <f>C54</f>
        <v>6</v>
      </c>
      <c r="D60" s="29" t="s">
        <v>3</v>
      </c>
      <c r="E60" s="138" t="s">
        <v>43</v>
      </c>
      <c r="F60" s="33">
        <v>15</v>
      </c>
      <c r="G60" s="33">
        <f t="shared" si="4"/>
        <v>90</v>
      </c>
    </row>
    <row r="61" spans="2:7" ht="12" customHeight="1" x14ac:dyDescent="0.25">
      <c r="B61" s="27"/>
      <c r="C61" s="28">
        <v>6</v>
      </c>
      <c r="D61" s="29" t="s">
        <v>3</v>
      </c>
      <c r="E61" s="183" t="s">
        <v>115</v>
      </c>
      <c r="F61" s="33">
        <v>250</v>
      </c>
      <c r="G61" s="33">
        <f t="shared" si="4"/>
        <v>1500</v>
      </c>
    </row>
    <row r="62" spans="2:7" ht="12" customHeight="1" x14ac:dyDescent="0.25">
      <c r="B62" s="27"/>
      <c r="C62" s="28"/>
      <c r="D62" s="29"/>
      <c r="E62" s="138"/>
      <c r="F62" s="33"/>
      <c r="G62" s="33"/>
    </row>
    <row r="63" spans="2:7" ht="12" customHeight="1" x14ac:dyDescent="0.25">
      <c r="B63" s="27">
        <v>6</v>
      </c>
      <c r="C63" s="28">
        <v>136</v>
      </c>
      <c r="D63" s="29" t="s">
        <v>3</v>
      </c>
      <c r="E63" s="143" t="s">
        <v>119</v>
      </c>
      <c r="F63" s="31">
        <v>340</v>
      </c>
      <c r="G63" s="33">
        <f>C63*F63</f>
        <v>46240</v>
      </c>
    </row>
    <row r="64" spans="2:7" ht="12" customHeight="1" x14ac:dyDescent="0.25">
      <c r="B64" s="27"/>
      <c r="C64" s="28">
        <f>C63*3</f>
        <v>408</v>
      </c>
      <c r="D64" s="29" t="s">
        <v>3</v>
      </c>
      <c r="E64" s="141" t="s">
        <v>104</v>
      </c>
      <c r="F64" s="31">
        <v>7</v>
      </c>
      <c r="G64" s="33">
        <f t="shared" ref="G64:G69" si="5">C64*F64</f>
        <v>2856</v>
      </c>
    </row>
    <row r="65" spans="2:7" ht="12" customHeight="1" x14ac:dyDescent="0.25">
      <c r="B65" s="27"/>
      <c r="C65" s="28">
        <f>C63</f>
        <v>136</v>
      </c>
      <c r="D65" s="29" t="s">
        <v>3</v>
      </c>
      <c r="E65" s="141" t="s">
        <v>106</v>
      </c>
      <c r="F65" s="31">
        <v>100</v>
      </c>
      <c r="G65" s="33">
        <f t="shared" si="5"/>
        <v>13600</v>
      </c>
    </row>
    <row r="66" spans="2:7" ht="12" customHeight="1" x14ac:dyDescent="0.25">
      <c r="B66" s="27"/>
      <c r="C66" s="28">
        <f>C63</f>
        <v>136</v>
      </c>
      <c r="D66" s="29" t="s">
        <v>3</v>
      </c>
      <c r="E66" s="141" t="s">
        <v>107</v>
      </c>
      <c r="F66" s="31">
        <v>50</v>
      </c>
      <c r="G66" s="33">
        <f t="shared" si="5"/>
        <v>6800</v>
      </c>
    </row>
    <row r="67" spans="2:7" ht="12" customHeight="1" x14ac:dyDescent="0.25">
      <c r="B67" s="27"/>
      <c r="C67" s="28">
        <f>C63</f>
        <v>136</v>
      </c>
      <c r="D67" s="29" t="s">
        <v>3</v>
      </c>
      <c r="E67" s="141" t="s">
        <v>109</v>
      </c>
      <c r="F67" s="33">
        <v>35</v>
      </c>
      <c r="G67" s="33">
        <f t="shared" si="5"/>
        <v>4760</v>
      </c>
    </row>
    <row r="68" spans="2:7" ht="12" customHeight="1" x14ac:dyDescent="0.25">
      <c r="B68" s="27"/>
      <c r="C68" s="28">
        <f>C63</f>
        <v>136</v>
      </c>
      <c r="D68" s="29" t="s">
        <v>3</v>
      </c>
      <c r="E68" s="138" t="s">
        <v>46</v>
      </c>
      <c r="F68" s="33">
        <v>30</v>
      </c>
      <c r="G68" s="33">
        <f t="shared" si="5"/>
        <v>4080</v>
      </c>
    </row>
    <row r="69" spans="2:7" ht="12" customHeight="1" x14ac:dyDescent="0.25">
      <c r="B69" s="27"/>
      <c r="C69" s="28">
        <f>C63</f>
        <v>136</v>
      </c>
      <c r="D69" s="29" t="s">
        <v>3</v>
      </c>
      <c r="E69" s="138" t="s">
        <v>43</v>
      </c>
      <c r="F69" s="33">
        <v>15</v>
      </c>
      <c r="G69" s="33">
        <f t="shared" si="5"/>
        <v>2040</v>
      </c>
    </row>
    <row r="70" spans="2:7" ht="12" customHeight="1" x14ac:dyDescent="0.25">
      <c r="B70" s="27"/>
      <c r="C70" s="28"/>
      <c r="D70" s="29"/>
      <c r="E70" s="138"/>
      <c r="F70" s="33"/>
      <c r="G70" s="33"/>
    </row>
    <row r="71" spans="2:7" ht="12" customHeight="1" x14ac:dyDescent="0.25">
      <c r="B71" s="27">
        <v>7</v>
      </c>
      <c r="C71" s="28">
        <v>5</v>
      </c>
      <c r="D71" s="29" t="s">
        <v>3</v>
      </c>
      <c r="E71" s="143" t="s">
        <v>118</v>
      </c>
      <c r="F71" s="31">
        <v>340</v>
      </c>
      <c r="G71" s="33">
        <f>C71*F71</f>
        <v>1700</v>
      </c>
    </row>
    <row r="72" spans="2:7" ht="12" customHeight="1" x14ac:dyDescent="0.25">
      <c r="B72" s="27"/>
      <c r="C72" s="28">
        <f>C71*3</f>
        <v>15</v>
      </c>
      <c r="D72" s="29" t="s">
        <v>3</v>
      </c>
      <c r="E72" s="141" t="s">
        <v>104</v>
      </c>
      <c r="F72" s="31">
        <v>7</v>
      </c>
      <c r="G72" s="33">
        <f t="shared" ref="G72:G78" si="6">C72*F72</f>
        <v>105</v>
      </c>
    </row>
    <row r="73" spans="2:7" ht="12" customHeight="1" x14ac:dyDescent="0.25">
      <c r="B73" s="27"/>
      <c r="C73" s="28">
        <f>C71</f>
        <v>5</v>
      </c>
      <c r="D73" s="29" t="s">
        <v>3</v>
      </c>
      <c r="E73" s="141" t="s">
        <v>106</v>
      </c>
      <c r="F73" s="31">
        <v>100</v>
      </c>
      <c r="G73" s="33">
        <f t="shared" si="6"/>
        <v>500</v>
      </c>
    </row>
    <row r="74" spans="2:7" ht="12" customHeight="1" x14ac:dyDescent="0.25">
      <c r="B74" s="27"/>
      <c r="C74" s="28">
        <f>C71</f>
        <v>5</v>
      </c>
      <c r="D74" s="29" t="s">
        <v>3</v>
      </c>
      <c r="E74" s="141" t="s">
        <v>107</v>
      </c>
      <c r="F74" s="31">
        <v>50</v>
      </c>
      <c r="G74" s="33">
        <f t="shared" si="6"/>
        <v>250</v>
      </c>
    </row>
    <row r="75" spans="2:7" ht="12" customHeight="1" x14ac:dyDescent="0.25">
      <c r="B75" s="27"/>
      <c r="C75" s="28">
        <f>C71</f>
        <v>5</v>
      </c>
      <c r="D75" s="29" t="s">
        <v>3</v>
      </c>
      <c r="E75" s="141" t="s">
        <v>109</v>
      </c>
      <c r="F75" s="33">
        <v>35</v>
      </c>
      <c r="G75" s="33">
        <f t="shared" si="6"/>
        <v>175</v>
      </c>
    </row>
    <row r="76" spans="2:7" ht="12" customHeight="1" x14ac:dyDescent="0.25">
      <c r="B76" s="27"/>
      <c r="C76" s="28">
        <f>C71</f>
        <v>5</v>
      </c>
      <c r="D76" s="29" t="s">
        <v>3</v>
      </c>
      <c r="E76" s="138" t="s">
        <v>46</v>
      </c>
      <c r="F76" s="33">
        <v>30</v>
      </c>
      <c r="G76" s="33">
        <f t="shared" si="6"/>
        <v>150</v>
      </c>
    </row>
    <row r="77" spans="2:7" ht="12" customHeight="1" x14ac:dyDescent="0.25">
      <c r="B77" s="27"/>
      <c r="C77" s="28">
        <f>C71</f>
        <v>5</v>
      </c>
      <c r="D77" s="29" t="s">
        <v>3</v>
      </c>
      <c r="E77" s="138" t="s">
        <v>43</v>
      </c>
      <c r="F77" s="33">
        <v>15</v>
      </c>
      <c r="G77" s="33">
        <f t="shared" si="6"/>
        <v>75</v>
      </c>
    </row>
    <row r="78" spans="2:7" ht="12" customHeight="1" x14ac:dyDescent="0.25">
      <c r="B78" s="27"/>
      <c r="C78" s="28">
        <v>136</v>
      </c>
      <c r="D78" s="29" t="s">
        <v>3</v>
      </c>
      <c r="E78" s="183" t="s">
        <v>115</v>
      </c>
      <c r="F78" s="33">
        <v>250</v>
      </c>
      <c r="G78" s="33">
        <f t="shared" si="6"/>
        <v>34000</v>
      </c>
    </row>
    <row r="79" spans="2:7" ht="12" customHeight="1" x14ac:dyDescent="0.25">
      <c r="B79" s="27"/>
      <c r="C79" s="28"/>
      <c r="D79" s="29"/>
      <c r="E79" s="138"/>
      <c r="F79" s="33"/>
      <c r="G79" s="33"/>
    </row>
    <row r="80" spans="2:7" ht="12" customHeight="1" x14ac:dyDescent="0.25">
      <c r="B80" s="27">
        <v>8</v>
      </c>
      <c r="C80" s="28">
        <v>10</v>
      </c>
      <c r="D80" s="29" t="s">
        <v>3</v>
      </c>
      <c r="E80" s="143" t="s">
        <v>117</v>
      </c>
      <c r="F80" s="31">
        <v>250</v>
      </c>
      <c r="G80" s="33">
        <f>C80*F80</f>
        <v>2500</v>
      </c>
    </row>
    <row r="81" spans="2:7" ht="12" customHeight="1" x14ac:dyDescent="0.25">
      <c r="B81" s="27"/>
      <c r="C81" s="28">
        <f>C80*3</f>
        <v>30</v>
      </c>
      <c r="D81" s="29" t="s">
        <v>3</v>
      </c>
      <c r="E81" s="141" t="s">
        <v>104</v>
      </c>
      <c r="F81" s="31">
        <v>7</v>
      </c>
      <c r="G81" s="33">
        <f t="shared" ref="G81:G85" si="7">C81*F81</f>
        <v>210</v>
      </c>
    </row>
    <row r="82" spans="2:7" ht="12" customHeight="1" x14ac:dyDescent="0.25">
      <c r="B82" s="27"/>
      <c r="C82" s="28">
        <f>C80</f>
        <v>10</v>
      </c>
      <c r="D82" s="29" t="s">
        <v>3</v>
      </c>
      <c r="E82" s="182" t="s">
        <v>110</v>
      </c>
      <c r="F82" s="31">
        <v>50</v>
      </c>
      <c r="G82" s="33">
        <f t="shared" si="7"/>
        <v>500</v>
      </c>
    </row>
    <row r="83" spans="2:7" ht="12" customHeight="1" x14ac:dyDescent="0.25">
      <c r="B83" s="27"/>
      <c r="C83" s="28">
        <f>C80</f>
        <v>10</v>
      </c>
      <c r="D83" s="29" t="s">
        <v>3</v>
      </c>
      <c r="E83" s="141" t="s">
        <v>109</v>
      </c>
      <c r="F83" s="33">
        <v>35</v>
      </c>
      <c r="G83" s="33">
        <f t="shared" si="7"/>
        <v>350</v>
      </c>
    </row>
    <row r="84" spans="2:7" ht="12" customHeight="1" x14ac:dyDescent="0.25">
      <c r="B84" s="27"/>
      <c r="C84" s="28">
        <f>C80</f>
        <v>10</v>
      </c>
      <c r="D84" s="29" t="s">
        <v>3</v>
      </c>
      <c r="E84" s="138" t="s">
        <v>46</v>
      </c>
      <c r="F84" s="33">
        <v>30</v>
      </c>
      <c r="G84" s="33">
        <f t="shared" si="7"/>
        <v>300</v>
      </c>
    </row>
    <row r="85" spans="2:7" ht="12" customHeight="1" x14ac:dyDescent="0.25">
      <c r="B85" s="27"/>
      <c r="C85" s="28">
        <f>C80</f>
        <v>10</v>
      </c>
      <c r="D85" s="29" t="s">
        <v>3</v>
      </c>
      <c r="E85" s="138" t="s">
        <v>43</v>
      </c>
      <c r="F85" s="33">
        <v>15</v>
      </c>
      <c r="G85" s="33">
        <f t="shared" si="7"/>
        <v>150</v>
      </c>
    </row>
    <row r="86" spans="2:7" ht="12" customHeight="1" x14ac:dyDescent="0.25">
      <c r="B86" s="27"/>
      <c r="C86" s="28"/>
      <c r="D86" s="29"/>
      <c r="E86" s="138"/>
      <c r="F86" s="33"/>
      <c r="G86" s="33"/>
    </row>
    <row r="87" spans="2:7" ht="12" customHeight="1" x14ac:dyDescent="0.25">
      <c r="B87" s="27">
        <v>9</v>
      </c>
      <c r="C87" s="28">
        <v>2</v>
      </c>
      <c r="D87" s="29" t="s">
        <v>3</v>
      </c>
      <c r="E87" s="144" t="s">
        <v>121</v>
      </c>
      <c r="F87" s="31">
        <v>600</v>
      </c>
      <c r="G87" s="33">
        <f>C87*F87</f>
        <v>1200</v>
      </c>
    </row>
    <row r="88" spans="2:7" ht="12" customHeight="1" x14ac:dyDescent="0.25">
      <c r="B88" s="27"/>
      <c r="C88" s="28">
        <f>C87*6</f>
        <v>12</v>
      </c>
      <c r="D88" s="29" t="s">
        <v>3</v>
      </c>
      <c r="E88" s="141" t="s">
        <v>104</v>
      </c>
      <c r="F88" s="31">
        <v>7</v>
      </c>
      <c r="G88" s="33">
        <f t="shared" ref="G88:G95" si="8">C88*F88</f>
        <v>84</v>
      </c>
    </row>
    <row r="89" spans="2:7" ht="12" customHeight="1" x14ac:dyDescent="0.25">
      <c r="B89" s="27"/>
      <c r="C89" s="28">
        <f>C87*2</f>
        <v>4</v>
      </c>
      <c r="D89" s="29" t="s">
        <v>3</v>
      </c>
      <c r="E89" s="141" t="s">
        <v>108</v>
      </c>
      <c r="F89" s="31">
        <v>200</v>
      </c>
      <c r="G89" s="33">
        <f t="shared" si="8"/>
        <v>800</v>
      </c>
    </row>
    <row r="90" spans="2:7" ht="12" customHeight="1" x14ac:dyDescent="0.25">
      <c r="B90" s="27"/>
      <c r="C90" s="28">
        <f>C87</f>
        <v>2</v>
      </c>
      <c r="D90" s="29" t="s">
        <v>3</v>
      </c>
      <c r="E90" s="141" t="s">
        <v>107</v>
      </c>
      <c r="F90" s="31">
        <v>50</v>
      </c>
      <c r="G90" s="33">
        <f t="shared" si="8"/>
        <v>100</v>
      </c>
    </row>
    <row r="91" spans="2:7" ht="12" customHeight="1" x14ac:dyDescent="0.25">
      <c r="B91" s="27"/>
      <c r="C91" s="28">
        <f>C87*2</f>
        <v>4</v>
      </c>
      <c r="D91" s="29" t="s">
        <v>3</v>
      </c>
      <c r="E91" s="141" t="s">
        <v>109</v>
      </c>
      <c r="F91" s="33">
        <v>35</v>
      </c>
      <c r="G91" s="33">
        <f t="shared" si="8"/>
        <v>140</v>
      </c>
    </row>
    <row r="92" spans="2:7" ht="12" customHeight="1" x14ac:dyDescent="0.25">
      <c r="B92" s="27"/>
      <c r="C92" s="28">
        <f>C87*2</f>
        <v>4</v>
      </c>
      <c r="D92" s="29" t="s">
        <v>3</v>
      </c>
      <c r="E92" s="138" t="s">
        <v>45</v>
      </c>
      <c r="F92" s="33">
        <v>30</v>
      </c>
      <c r="G92" s="33">
        <f t="shared" si="8"/>
        <v>120</v>
      </c>
    </row>
    <row r="93" spans="2:7" ht="12" customHeight="1" x14ac:dyDescent="0.25">
      <c r="B93" s="27"/>
      <c r="C93" s="28">
        <f>C87*2</f>
        <v>4</v>
      </c>
      <c r="D93" s="29" t="s">
        <v>3</v>
      </c>
      <c r="E93" s="138" t="s">
        <v>43</v>
      </c>
      <c r="F93" s="33">
        <v>15</v>
      </c>
      <c r="G93" s="33">
        <f t="shared" si="8"/>
        <v>60</v>
      </c>
    </row>
    <row r="94" spans="2:7" ht="12" customHeight="1" x14ac:dyDescent="0.25">
      <c r="B94" s="27"/>
      <c r="C94" s="28">
        <f>C87</f>
        <v>2</v>
      </c>
      <c r="D94" s="29" t="s">
        <v>3</v>
      </c>
      <c r="E94" s="138" t="s">
        <v>44</v>
      </c>
      <c r="F94" s="33">
        <v>39</v>
      </c>
      <c r="G94" s="33">
        <f t="shared" si="8"/>
        <v>78</v>
      </c>
    </row>
    <row r="95" spans="2:7" ht="12" customHeight="1" x14ac:dyDescent="0.25">
      <c r="B95" s="27"/>
      <c r="C95" s="28">
        <v>4</v>
      </c>
      <c r="D95" s="29" t="s">
        <v>3</v>
      </c>
      <c r="E95" s="183" t="s">
        <v>115</v>
      </c>
      <c r="F95" s="33">
        <v>250</v>
      </c>
      <c r="G95" s="33">
        <f t="shared" si="8"/>
        <v>1000</v>
      </c>
    </row>
    <row r="96" spans="2:7" ht="12" customHeight="1" x14ac:dyDescent="0.25">
      <c r="B96" s="27"/>
      <c r="C96" s="28"/>
      <c r="D96" s="29"/>
      <c r="E96" s="138"/>
      <c r="F96" s="33"/>
      <c r="G96" s="33"/>
    </row>
    <row r="97" spans="2:7" ht="12" customHeight="1" x14ac:dyDescent="0.25">
      <c r="B97" s="27">
        <v>10</v>
      </c>
      <c r="C97" s="28">
        <v>5</v>
      </c>
      <c r="D97" s="29" t="s">
        <v>3</v>
      </c>
      <c r="E97" s="144" t="s">
        <v>122</v>
      </c>
      <c r="F97" s="31">
        <v>700</v>
      </c>
      <c r="G97" s="33">
        <f>C97*F97</f>
        <v>3500</v>
      </c>
    </row>
    <row r="98" spans="2:7" ht="12" customHeight="1" x14ac:dyDescent="0.25">
      <c r="B98" s="27"/>
      <c r="C98" s="28">
        <f>C97*6</f>
        <v>30</v>
      </c>
      <c r="D98" s="29" t="s">
        <v>3</v>
      </c>
      <c r="E98" s="141" t="s">
        <v>104</v>
      </c>
      <c r="F98" s="31">
        <v>7</v>
      </c>
      <c r="G98" s="33">
        <f t="shared" ref="G98:G105" si="9">C98*F98</f>
        <v>210</v>
      </c>
    </row>
    <row r="99" spans="2:7" ht="12" customHeight="1" x14ac:dyDescent="0.25">
      <c r="B99" s="27"/>
      <c r="C99" s="28">
        <f>C97*2</f>
        <v>10</v>
      </c>
      <c r="D99" s="29" t="s">
        <v>3</v>
      </c>
      <c r="E99" s="141" t="s">
        <v>108</v>
      </c>
      <c r="F99" s="31">
        <v>200</v>
      </c>
      <c r="G99" s="33">
        <f t="shared" si="9"/>
        <v>2000</v>
      </c>
    </row>
    <row r="100" spans="2:7" ht="12" customHeight="1" x14ac:dyDescent="0.25">
      <c r="B100" s="27"/>
      <c r="C100" s="28">
        <f>C97</f>
        <v>5</v>
      </c>
      <c r="D100" s="29" t="s">
        <v>3</v>
      </c>
      <c r="E100" s="141" t="s">
        <v>107</v>
      </c>
      <c r="F100" s="31">
        <v>50</v>
      </c>
      <c r="G100" s="33">
        <f t="shared" si="9"/>
        <v>250</v>
      </c>
    </row>
    <row r="101" spans="2:7" ht="12" customHeight="1" x14ac:dyDescent="0.25">
      <c r="B101" s="27"/>
      <c r="C101" s="28">
        <f>C97*2</f>
        <v>10</v>
      </c>
      <c r="D101" s="29" t="s">
        <v>3</v>
      </c>
      <c r="E101" s="141" t="s">
        <v>109</v>
      </c>
      <c r="F101" s="33">
        <v>35</v>
      </c>
      <c r="G101" s="33">
        <f t="shared" si="9"/>
        <v>350</v>
      </c>
    </row>
    <row r="102" spans="2:7" ht="12" customHeight="1" x14ac:dyDescent="0.25">
      <c r="B102" s="27"/>
      <c r="C102" s="28">
        <f>C97*2</f>
        <v>10</v>
      </c>
      <c r="D102" s="29" t="s">
        <v>3</v>
      </c>
      <c r="E102" s="138" t="s">
        <v>45</v>
      </c>
      <c r="F102" s="33">
        <v>30</v>
      </c>
      <c r="G102" s="33">
        <f t="shared" si="9"/>
        <v>300</v>
      </c>
    </row>
    <row r="103" spans="2:7" ht="12" customHeight="1" x14ac:dyDescent="0.25">
      <c r="B103" s="27"/>
      <c r="C103" s="28">
        <f>C97*2</f>
        <v>10</v>
      </c>
      <c r="D103" s="29" t="s">
        <v>3</v>
      </c>
      <c r="E103" s="138" t="s">
        <v>43</v>
      </c>
      <c r="F103" s="33">
        <v>15</v>
      </c>
      <c r="G103" s="33">
        <f t="shared" si="9"/>
        <v>150</v>
      </c>
    </row>
    <row r="104" spans="2:7" ht="12" customHeight="1" x14ac:dyDescent="0.25">
      <c r="B104" s="27"/>
      <c r="C104" s="28">
        <f>C97</f>
        <v>5</v>
      </c>
      <c r="D104" s="29" t="s">
        <v>3</v>
      </c>
      <c r="E104" s="138" t="s">
        <v>44</v>
      </c>
      <c r="F104" s="33">
        <v>39</v>
      </c>
      <c r="G104" s="33">
        <f t="shared" si="9"/>
        <v>195</v>
      </c>
    </row>
    <row r="105" spans="2:7" ht="12" customHeight="1" x14ac:dyDescent="0.25">
      <c r="B105" s="27"/>
      <c r="C105" s="28">
        <v>10</v>
      </c>
      <c r="D105" s="29" t="s">
        <v>3</v>
      </c>
      <c r="E105" s="183" t="s">
        <v>115</v>
      </c>
      <c r="F105" s="33">
        <v>250</v>
      </c>
      <c r="G105" s="33">
        <f t="shared" si="9"/>
        <v>2500</v>
      </c>
    </row>
    <row r="106" spans="2:7" ht="12" customHeight="1" x14ac:dyDescent="0.25">
      <c r="B106" s="27"/>
      <c r="C106" s="28"/>
      <c r="D106" s="29"/>
      <c r="E106" s="183"/>
      <c r="F106" s="33"/>
      <c r="G106" s="33"/>
    </row>
    <row r="107" spans="2:7" ht="12" customHeight="1" x14ac:dyDescent="0.25">
      <c r="B107" s="27">
        <v>11</v>
      </c>
      <c r="C107" s="28">
        <v>2</v>
      </c>
      <c r="D107" s="29" t="s">
        <v>3</v>
      </c>
      <c r="E107" s="144" t="s">
        <v>123</v>
      </c>
      <c r="F107" s="31">
        <v>700</v>
      </c>
      <c r="G107" s="33">
        <f>C107*F107</f>
        <v>1400</v>
      </c>
    </row>
    <row r="108" spans="2:7" ht="12" customHeight="1" x14ac:dyDescent="0.25">
      <c r="B108" s="27"/>
      <c r="C108" s="28">
        <f>C107*6</f>
        <v>12</v>
      </c>
      <c r="D108" s="29" t="s">
        <v>3</v>
      </c>
      <c r="E108" s="141" t="s">
        <v>104</v>
      </c>
      <c r="F108" s="31">
        <v>7</v>
      </c>
      <c r="G108" s="33">
        <f t="shared" ref="G108:G113" si="10">C108*F108</f>
        <v>84</v>
      </c>
    </row>
    <row r="109" spans="2:7" ht="12" customHeight="1" x14ac:dyDescent="0.25">
      <c r="B109" s="27"/>
      <c r="C109" s="28">
        <f>C107</f>
        <v>2</v>
      </c>
      <c r="D109" s="29" t="s">
        <v>3</v>
      </c>
      <c r="E109" s="182" t="s">
        <v>110</v>
      </c>
      <c r="F109" s="31">
        <v>50</v>
      </c>
      <c r="G109" s="33">
        <f t="shared" si="10"/>
        <v>100</v>
      </c>
    </row>
    <row r="110" spans="2:7" ht="12" customHeight="1" x14ac:dyDescent="0.25">
      <c r="B110" s="27"/>
      <c r="C110" s="28">
        <f>C107*2</f>
        <v>4</v>
      </c>
      <c r="D110" s="29" t="s">
        <v>3</v>
      </c>
      <c r="E110" s="141" t="s">
        <v>109</v>
      </c>
      <c r="F110" s="33">
        <v>35</v>
      </c>
      <c r="G110" s="33">
        <f t="shared" si="10"/>
        <v>140</v>
      </c>
    </row>
    <row r="111" spans="2:7" ht="12" customHeight="1" x14ac:dyDescent="0.25">
      <c r="B111" s="27"/>
      <c r="C111" s="28">
        <f>C107*2</f>
        <v>4</v>
      </c>
      <c r="D111" s="29" t="s">
        <v>3</v>
      </c>
      <c r="E111" s="138" t="s">
        <v>45</v>
      </c>
      <c r="F111" s="33">
        <v>30</v>
      </c>
      <c r="G111" s="33">
        <f t="shared" si="10"/>
        <v>120</v>
      </c>
    </row>
    <row r="112" spans="2:7" ht="12" customHeight="1" x14ac:dyDescent="0.25">
      <c r="B112" s="27"/>
      <c r="C112" s="28">
        <f>C107*2</f>
        <v>4</v>
      </c>
      <c r="D112" s="29" t="s">
        <v>3</v>
      </c>
      <c r="E112" s="138" t="s">
        <v>43</v>
      </c>
      <c r="F112" s="33">
        <v>15</v>
      </c>
      <c r="G112" s="33">
        <f t="shared" si="10"/>
        <v>60</v>
      </c>
    </row>
    <row r="113" spans="2:7" ht="12" customHeight="1" x14ac:dyDescent="0.25">
      <c r="B113" s="27"/>
      <c r="C113" s="28">
        <f>C107</f>
        <v>2</v>
      </c>
      <c r="D113" s="29" t="s">
        <v>3</v>
      </c>
      <c r="E113" s="138" t="s">
        <v>44</v>
      </c>
      <c r="F113" s="33">
        <v>39</v>
      </c>
      <c r="G113" s="33">
        <f t="shared" si="10"/>
        <v>78</v>
      </c>
    </row>
    <row r="114" spans="2:7" ht="12" customHeight="1" x14ac:dyDescent="0.25">
      <c r="B114" s="27"/>
      <c r="C114" s="28"/>
      <c r="D114" s="29"/>
      <c r="E114" s="183"/>
      <c r="F114" s="33"/>
      <c r="G114" s="33"/>
    </row>
    <row r="115" spans="2:7" ht="12" customHeight="1" x14ac:dyDescent="0.25">
      <c r="B115" s="27">
        <v>12</v>
      </c>
      <c r="C115" s="28">
        <v>5</v>
      </c>
      <c r="D115" s="29" t="s">
        <v>3</v>
      </c>
      <c r="E115" s="144" t="s">
        <v>124</v>
      </c>
      <c r="F115" s="31">
        <v>700</v>
      </c>
      <c r="G115" s="33">
        <f>C115*F115</f>
        <v>3500</v>
      </c>
    </row>
    <row r="116" spans="2:7" ht="12" customHeight="1" x14ac:dyDescent="0.25">
      <c r="B116" s="27"/>
      <c r="C116" s="28">
        <f>C115*6</f>
        <v>30</v>
      </c>
      <c r="D116" s="29" t="s">
        <v>3</v>
      </c>
      <c r="E116" s="141" t="s">
        <v>104</v>
      </c>
      <c r="F116" s="31">
        <v>7</v>
      </c>
      <c r="G116" s="33">
        <f t="shared" ref="G116:G122" si="11">C116*F116</f>
        <v>210</v>
      </c>
    </row>
    <row r="117" spans="2:7" ht="12" customHeight="1" x14ac:dyDescent="0.25">
      <c r="B117" s="27"/>
      <c r="C117" s="28">
        <f>C115</f>
        <v>5</v>
      </c>
      <c r="D117" s="29" t="s">
        <v>3</v>
      </c>
      <c r="E117" s="182" t="s">
        <v>110</v>
      </c>
      <c r="F117" s="31">
        <v>50</v>
      </c>
      <c r="G117" s="33">
        <f t="shared" si="11"/>
        <v>250</v>
      </c>
    </row>
    <row r="118" spans="2:7" ht="12" customHeight="1" x14ac:dyDescent="0.25">
      <c r="B118" s="27"/>
      <c r="C118" s="28">
        <f>C115*2</f>
        <v>10</v>
      </c>
      <c r="D118" s="29" t="s">
        <v>3</v>
      </c>
      <c r="E118" s="141" t="s">
        <v>109</v>
      </c>
      <c r="F118" s="33">
        <v>35</v>
      </c>
      <c r="G118" s="33">
        <f t="shared" si="11"/>
        <v>350</v>
      </c>
    </row>
    <row r="119" spans="2:7" ht="12" customHeight="1" x14ac:dyDescent="0.25">
      <c r="B119" s="27"/>
      <c r="C119" s="28">
        <f>C115*2</f>
        <v>10</v>
      </c>
      <c r="D119" s="29" t="s">
        <v>3</v>
      </c>
      <c r="E119" s="138" t="s">
        <v>45</v>
      </c>
      <c r="F119" s="33">
        <v>30</v>
      </c>
      <c r="G119" s="33">
        <f t="shared" si="11"/>
        <v>300</v>
      </c>
    </row>
    <row r="120" spans="2:7" ht="12" customHeight="1" x14ac:dyDescent="0.25">
      <c r="B120" s="27"/>
      <c r="C120" s="28">
        <f>C115*2</f>
        <v>10</v>
      </c>
      <c r="D120" s="29" t="s">
        <v>3</v>
      </c>
      <c r="E120" s="138" t="s">
        <v>43</v>
      </c>
      <c r="F120" s="33">
        <v>15</v>
      </c>
      <c r="G120" s="33">
        <f t="shared" si="11"/>
        <v>150</v>
      </c>
    </row>
    <row r="121" spans="2:7" ht="12" customHeight="1" x14ac:dyDescent="0.25">
      <c r="B121" s="27"/>
      <c r="C121" s="28">
        <f>C115</f>
        <v>5</v>
      </c>
      <c r="D121" s="29" t="s">
        <v>3</v>
      </c>
      <c r="E121" s="138" t="s">
        <v>44</v>
      </c>
      <c r="F121" s="33">
        <v>39</v>
      </c>
      <c r="G121" s="33">
        <f t="shared" si="11"/>
        <v>195</v>
      </c>
    </row>
    <row r="122" spans="2:7" ht="12" customHeight="1" x14ac:dyDescent="0.25">
      <c r="B122" s="27"/>
      <c r="C122" s="28">
        <v>10</v>
      </c>
      <c r="D122" s="29" t="s">
        <v>3</v>
      </c>
      <c r="E122" s="183" t="s">
        <v>114</v>
      </c>
      <c r="F122" s="33">
        <v>250</v>
      </c>
      <c r="G122" s="33">
        <f t="shared" si="11"/>
        <v>2500</v>
      </c>
    </row>
    <row r="123" spans="2:7" ht="12" customHeight="1" x14ac:dyDescent="0.25">
      <c r="B123" s="27"/>
      <c r="C123" s="28"/>
      <c r="D123" s="29"/>
      <c r="E123" s="138"/>
      <c r="F123" s="33"/>
      <c r="G123" s="33"/>
    </row>
    <row r="124" spans="2:7" ht="12" customHeight="1" x14ac:dyDescent="0.25">
      <c r="B124" s="27">
        <v>13</v>
      </c>
      <c r="C124" s="28">
        <v>2</v>
      </c>
      <c r="D124" s="29" t="s">
        <v>3</v>
      </c>
      <c r="E124" s="144" t="s">
        <v>125</v>
      </c>
      <c r="F124" s="31">
        <v>700</v>
      </c>
      <c r="G124" s="33">
        <f>C124*F124</f>
        <v>1400</v>
      </c>
    </row>
    <row r="125" spans="2:7" ht="12" customHeight="1" x14ac:dyDescent="0.25">
      <c r="B125" s="27"/>
      <c r="C125" s="28">
        <f>C124*6</f>
        <v>12</v>
      </c>
      <c r="D125" s="29" t="s">
        <v>3</v>
      </c>
      <c r="E125" s="141" t="s">
        <v>104</v>
      </c>
      <c r="F125" s="31">
        <v>7</v>
      </c>
      <c r="G125" s="33">
        <f t="shared" ref="G125:G130" si="12">C125*F125</f>
        <v>84</v>
      </c>
    </row>
    <row r="126" spans="2:7" ht="12" customHeight="1" x14ac:dyDescent="0.25">
      <c r="B126" s="27"/>
      <c r="C126" s="28">
        <f>C124</f>
        <v>2</v>
      </c>
      <c r="D126" s="29" t="s">
        <v>3</v>
      </c>
      <c r="E126" s="182" t="s">
        <v>110</v>
      </c>
      <c r="F126" s="31">
        <v>50</v>
      </c>
      <c r="G126" s="33">
        <f t="shared" si="12"/>
        <v>100</v>
      </c>
    </row>
    <row r="127" spans="2:7" ht="12" customHeight="1" x14ac:dyDescent="0.25">
      <c r="B127" s="27"/>
      <c r="C127" s="28">
        <f>C124*2</f>
        <v>4</v>
      </c>
      <c r="D127" s="29" t="s">
        <v>3</v>
      </c>
      <c r="E127" s="141" t="s">
        <v>109</v>
      </c>
      <c r="F127" s="33">
        <v>35</v>
      </c>
      <c r="G127" s="33">
        <f t="shared" si="12"/>
        <v>140</v>
      </c>
    </row>
    <row r="128" spans="2:7" ht="12" customHeight="1" x14ac:dyDescent="0.25">
      <c r="B128" s="27"/>
      <c r="C128" s="28">
        <f>C124*2</f>
        <v>4</v>
      </c>
      <c r="D128" s="29" t="s">
        <v>3</v>
      </c>
      <c r="E128" s="138" t="s">
        <v>45</v>
      </c>
      <c r="F128" s="33">
        <v>30</v>
      </c>
      <c r="G128" s="33">
        <f t="shared" si="12"/>
        <v>120</v>
      </c>
    </row>
    <row r="129" spans="2:7" ht="12" customHeight="1" x14ac:dyDescent="0.25">
      <c r="B129" s="27"/>
      <c r="C129" s="28">
        <f>C124*2</f>
        <v>4</v>
      </c>
      <c r="D129" s="29" t="s">
        <v>3</v>
      </c>
      <c r="E129" s="138" t="s">
        <v>43</v>
      </c>
      <c r="F129" s="33">
        <v>15</v>
      </c>
      <c r="G129" s="33">
        <f t="shared" si="12"/>
        <v>60</v>
      </c>
    </row>
    <row r="130" spans="2:7" ht="12" customHeight="1" x14ac:dyDescent="0.25">
      <c r="B130" s="27"/>
      <c r="C130" s="28">
        <f>C124</f>
        <v>2</v>
      </c>
      <c r="D130" s="29" t="s">
        <v>3</v>
      </c>
      <c r="E130" s="138" t="s">
        <v>44</v>
      </c>
      <c r="F130" s="33">
        <v>39</v>
      </c>
      <c r="G130" s="33">
        <f t="shared" si="12"/>
        <v>78</v>
      </c>
    </row>
    <row r="131" spans="2:7" ht="12" customHeight="1" x14ac:dyDescent="0.25">
      <c r="B131" s="27"/>
      <c r="C131" s="28">
        <v>4</v>
      </c>
      <c r="D131" s="29" t="s">
        <v>3</v>
      </c>
      <c r="E131" s="183" t="s">
        <v>114</v>
      </c>
      <c r="F131" s="33">
        <v>250</v>
      </c>
      <c r="G131" s="33">
        <f t="shared" ref="G131" si="13">C131*F131</f>
        <v>1000</v>
      </c>
    </row>
    <row r="132" spans="2:7" ht="12" customHeight="1" x14ac:dyDescent="0.25">
      <c r="B132" s="27"/>
      <c r="C132" s="28"/>
      <c r="D132" s="29"/>
      <c r="E132" s="138"/>
      <c r="F132" s="33"/>
      <c r="G132" s="33"/>
    </row>
    <row r="133" spans="2:7" ht="12" customHeight="1" x14ac:dyDescent="0.25">
      <c r="B133" s="27">
        <v>14</v>
      </c>
      <c r="C133" s="28">
        <v>2</v>
      </c>
      <c r="D133" s="29" t="s">
        <v>3</v>
      </c>
      <c r="E133" s="144" t="s">
        <v>127</v>
      </c>
      <c r="F133" s="31">
        <v>900</v>
      </c>
      <c r="G133" s="33">
        <f>C133*F133</f>
        <v>1800</v>
      </c>
    </row>
    <row r="134" spans="2:7" ht="12" customHeight="1" x14ac:dyDescent="0.25">
      <c r="B134" s="27"/>
      <c r="C134" s="28">
        <f>C133*6</f>
        <v>12</v>
      </c>
      <c r="D134" s="29" t="s">
        <v>3</v>
      </c>
      <c r="E134" s="141" t="s">
        <v>104</v>
      </c>
      <c r="F134" s="31">
        <v>7</v>
      </c>
      <c r="G134" s="33">
        <f t="shared" ref="G134:G140" si="14">C134*F134</f>
        <v>84</v>
      </c>
    </row>
    <row r="135" spans="2:7" ht="12" customHeight="1" x14ac:dyDescent="0.25">
      <c r="B135" s="27"/>
      <c r="C135" s="28">
        <f>C133</f>
        <v>2</v>
      </c>
      <c r="D135" s="29" t="s">
        <v>3</v>
      </c>
      <c r="E135" s="182" t="s">
        <v>110</v>
      </c>
      <c r="F135" s="31">
        <v>50</v>
      </c>
      <c r="G135" s="33">
        <f t="shared" si="14"/>
        <v>100</v>
      </c>
    </row>
    <row r="136" spans="2:7" ht="12" customHeight="1" x14ac:dyDescent="0.25">
      <c r="B136" s="27"/>
      <c r="C136" s="28">
        <f>C133*2</f>
        <v>4</v>
      </c>
      <c r="D136" s="29" t="s">
        <v>3</v>
      </c>
      <c r="E136" s="141" t="s">
        <v>109</v>
      </c>
      <c r="F136" s="33">
        <v>35</v>
      </c>
      <c r="G136" s="33">
        <f t="shared" si="14"/>
        <v>140</v>
      </c>
    </row>
    <row r="137" spans="2:7" ht="12" customHeight="1" x14ac:dyDescent="0.25">
      <c r="B137" s="27"/>
      <c r="C137" s="28">
        <f>C133*2</f>
        <v>4</v>
      </c>
      <c r="D137" s="29" t="s">
        <v>3</v>
      </c>
      <c r="E137" s="138" t="s">
        <v>45</v>
      </c>
      <c r="F137" s="33">
        <v>30</v>
      </c>
      <c r="G137" s="33">
        <f t="shared" si="14"/>
        <v>120</v>
      </c>
    </row>
    <row r="138" spans="2:7" ht="12" customHeight="1" x14ac:dyDescent="0.25">
      <c r="B138" s="27"/>
      <c r="C138" s="28">
        <f>C133*2</f>
        <v>4</v>
      </c>
      <c r="D138" s="29" t="s">
        <v>3</v>
      </c>
      <c r="E138" s="138" t="s">
        <v>43</v>
      </c>
      <c r="F138" s="33">
        <v>15</v>
      </c>
      <c r="G138" s="33">
        <f t="shared" si="14"/>
        <v>60</v>
      </c>
    </row>
    <row r="139" spans="2:7" ht="12" customHeight="1" x14ac:dyDescent="0.25">
      <c r="B139" s="27"/>
      <c r="C139" s="28">
        <f>C133</f>
        <v>2</v>
      </c>
      <c r="D139" s="29" t="s">
        <v>3</v>
      </c>
      <c r="E139" s="138" t="s">
        <v>44</v>
      </c>
      <c r="F139" s="33">
        <v>39</v>
      </c>
      <c r="G139" s="33">
        <f t="shared" si="14"/>
        <v>78</v>
      </c>
    </row>
    <row r="140" spans="2:7" ht="12" customHeight="1" x14ac:dyDescent="0.25">
      <c r="B140" s="27"/>
      <c r="C140" s="28">
        <v>4</v>
      </c>
      <c r="D140" s="29" t="s">
        <v>3</v>
      </c>
      <c r="E140" s="183" t="s">
        <v>114</v>
      </c>
      <c r="F140" s="33">
        <v>250</v>
      </c>
      <c r="G140" s="33">
        <f t="shared" si="14"/>
        <v>1000</v>
      </c>
    </row>
    <row r="141" spans="2:7" ht="12" customHeight="1" x14ac:dyDescent="0.25">
      <c r="B141" s="27"/>
      <c r="C141" s="28"/>
      <c r="D141" s="29"/>
      <c r="E141" s="183"/>
      <c r="F141" s="33"/>
      <c r="G141" s="33"/>
    </row>
    <row r="142" spans="2:7" ht="12" customHeight="1" x14ac:dyDescent="0.25">
      <c r="B142" s="27">
        <v>15</v>
      </c>
      <c r="C142" s="28">
        <v>4</v>
      </c>
      <c r="D142" s="29" t="s">
        <v>3</v>
      </c>
      <c r="E142" s="144" t="s">
        <v>128</v>
      </c>
      <c r="F142" s="31">
        <v>900</v>
      </c>
      <c r="G142" s="33">
        <f>C142*F142</f>
        <v>3600</v>
      </c>
    </row>
    <row r="143" spans="2:7" ht="12" customHeight="1" x14ac:dyDescent="0.25">
      <c r="B143" s="27"/>
      <c r="C143" s="28">
        <f>C142*6</f>
        <v>24</v>
      </c>
      <c r="D143" s="29" t="s">
        <v>3</v>
      </c>
      <c r="E143" s="141" t="s">
        <v>104</v>
      </c>
      <c r="F143" s="31">
        <v>7</v>
      </c>
      <c r="G143" s="33">
        <f t="shared" ref="G143:G149" si="15">C143*F143</f>
        <v>168</v>
      </c>
    </row>
    <row r="144" spans="2:7" ht="12" customHeight="1" x14ac:dyDescent="0.25">
      <c r="B144" s="27"/>
      <c r="C144" s="28">
        <f>C142</f>
        <v>4</v>
      </c>
      <c r="D144" s="29" t="s">
        <v>3</v>
      </c>
      <c r="E144" s="182" t="s">
        <v>110</v>
      </c>
      <c r="F144" s="31">
        <v>50</v>
      </c>
      <c r="G144" s="33">
        <f t="shared" si="15"/>
        <v>200</v>
      </c>
    </row>
    <row r="145" spans="2:7" ht="12" customHeight="1" x14ac:dyDescent="0.25">
      <c r="B145" s="27"/>
      <c r="C145" s="28">
        <f>C142*2</f>
        <v>8</v>
      </c>
      <c r="D145" s="29" t="s">
        <v>3</v>
      </c>
      <c r="E145" s="141" t="s">
        <v>109</v>
      </c>
      <c r="F145" s="33">
        <v>35</v>
      </c>
      <c r="G145" s="33">
        <f t="shared" si="15"/>
        <v>280</v>
      </c>
    </row>
    <row r="146" spans="2:7" ht="12" customHeight="1" x14ac:dyDescent="0.25">
      <c r="B146" s="27"/>
      <c r="C146" s="28">
        <f>C142*2</f>
        <v>8</v>
      </c>
      <c r="D146" s="29" t="s">
        <v>3</v>
      </c>
      <c r="E146" s="138" t="s">
        <v>45</v>
      </c>
      <c r="F146" s="33">
        <v>30</v>
      </c>
      <c r="G146" s="33">
        <f t="shared" si="15"/>
        <v>240</v>
      </c>
    </row>
    <row r="147" spans="2:7" ht="12" customHeight="1" x14ac:dyDescent="0.25">
      <c r="B147" s="27"/>
      <c r="C147" s="28">
        <f>C142*2</f>
        <v>8</v>
      </c>
      <c r="D147" s="29" t="s">
        <v>3</v>
      </c>
      <c r="E147" s="138" t="s">
        <v>43</v>
      </c>
      <c r="F147" s="33">
        <v>15</v>
      </c>
      <c r="G147" s="33">
        <f t="shared" si="15"/>
        <v>120</v>
      </c>
    </row>
    <row r="148" spans="2:7" ht="12" customHeight="1" x14ac:dyDescent="0.25">
      <c r="B148" s="27"/>
      <c r="C148" s="28">
        <f>C142</f>
        <v>4</v>
      </c>
      <c r="D148" s="29" t="s">
        <v>3</v>
      </c>
      <c r="E148" s="138" t="s">
        <v>44</v>
      </c>
      <c r="F148" s="33">
        <v>39</v>
      </c>
      <c r="G148" s="33">
        <f t="shared" si="15"/>
        <v>156</v>
      </c>
    </row>
    <row r="149" spans="2:7" ht="12" customHeight="1" x14ac:dyDescent="0.25">
      <c r="B149" s="27"/>
      <c r="C149" s="28">
        <v>8</v>
      </c>
      <c r="D149" s="29" t="s">
        <v>3</v>
      </c>
      <c r="E149" s="183" t="s">
        <v>115</v>
      </c>
      <c r="F149" s="33">
        <v>250</v>
      </c>
      <c r="G149" s="33">
        <f t="shared" si="15"/>
        <v>2000</v>
      </c>
    </row>
    <row r="150" spans="2:7" ht="12" customHeight="1" x14ac:dyDescent="0.25">
      <c r="B150" s="27"/>
      <c r="C150" s="28"/>
      <c r="D150" s="29"/>
      <c r="E150" s="183"/>
      <c r="F150" s="33"/>
      <c r="G150" s="33"/>
    </row>
    <row r="151" spans="2:7" ht="12" customHeight="1" x14ac:dyDescent="0.25">
      <c r="B151" s="27">
        <v>16</v>
      </c>
      <c r="C151" s="28">
        <v>23</v>
      </c>
      <c r="D151" s="29" t="s">
        <v>3</v>
      </c>
      <c r="E151" s="144" t="s">
        <v>129</v>
      </c>
      <c r="F151" s="31">
        <v>500</v>
      </c>
      <c r="G151" s="33">
        <f>C151*F151</f>
        <v>11500</v>
      </c>
    </row>
    <row r="152" spans="2:7" ht="12" customHeight="1" x14ac:dyDescent="0.25">
      <c r="B152" s="27"/>
      <c r="C152" s="28">
        <f>C151*6</f>
        <v>138</v>
      </c>
      <c r="D152" s="29" t="s">
        <v>3</v>
      </c>
      <c r="E152" s="141" t="s">
        <v>104</v>
      </c>
      <c r="F152" s="31">
        <v>7</v>
      </c>
      <c r="G152" s="33">
        <f t="shared" ref="G152:G157" si="16">C152*F152</f>
        <v>966</v>
      </c>
    </row>
    <row r="153" spans="2:7" ht="12" customHeight="1" x14ac:dyDescent="0.25">
      <c r="B153" s="27"/>
      <c r="C153" s="28">
        <f>C151</f>
        <v>23</v>
      </c>
      <c r="D153" s="29" t="s">
        <v>3</v>
      </c>
      <c r="E153" s="182" t="s">
        <v>110</v>
      </c>
      <c r="F153" s="31">
        <v>50</v>
      </c>
      <c r="G153" s="33">
        <f t="shared" si="16"/>
        <v>1150</v>
      </c>
    </row>
    <row r="154" spans="2:7" ht="12" customHeight="1" x14ac:dyDescent="0.25">
      <c r="B154" s="27"/>
      <c r="C154" s="28">
        <f>C151*2</f>
        <v>46</v>
      </c>
      <c r="D154" s="29" t="s">
        <v>3</v>
      </c>
      <c r="E154" s="141" t="s">
        <v>126</v>
      </c>
      <c r="F154" s="33">
        <v>35</v>
      </c>
      <c r="G154" s="33">
        <f t="shared" si="16"/>
        <v>1610</v>
      </c>
    </row>
    <row r="155" spans="2:7" ht="12" customHeight="1" x14ac:dyDescent="0.25">
      <c r="B155" s="27"/>
      <c r="C155" s="28">
        <f>C151*2</f>
        <v>46</v>
      </c>
      <c r="D155" s="29" t="s">
        <v>3</v>
      </c>
      <c r="E155" s="138" t="s">
        <v>45</v>
      </c>
      <c r="F155" s="33">
        <v>30</v>
      </c>
      <c r="G155" s="33">
        <f t="shared" si="16"/>
        <v>1380</v>
      </c>
    </row>
    <row r="156" spans="2:7" ht="12" customHeight="1" x14ac:dyDescent="0.25">
      <c r="B156" s="27"/>
      <c r="C156" s="28">
        <f>C151*2</f>
        <v>46</v>
      </c>
      <c r="D156" s="29" t="s">
        <v>3</v>
      </c>
      <c r="E156" s="138" t="s">
        <v>43</v>
      </c>
      <c r="F156" s="33">
        <v>15</v>
      </c>
      <c r="G156" s="33">
        <f t="shared" si="16"/>
        <v>690</v>
      </c>
    </row>
    <row r="157" spans="2:7" ht="12" customHeight="1" x14ac:dyDescent="0.25">
      <c r="B157" s="27"/>
      <c r="C157" s="28">
        <f>C151</f>
        <v>23</v>
      </c>
      <c r="D157" s="29" t="s">
        <v>3</v>
      </c>
      <c r="E157" s="138" t="s">
        <v>44</v>
      </c>
      <c r="F157" s="33">
        <v>39</v>
      </c>
      <c r="G157" s="33">
        <f t="shared" si="16"/>
        <v>897</v>
      </c>
    </row>
    <row r="158" spans="2:7" ht="12" customHeight="1" x14ac:dyDescent="0.25">
      <c r="B158" s="27"/>
      <c r="C158" s="28"/>
      <c r="D158" s="29"/>
      <c r="E158" s="183"/>
      <c r="F158" s="33"/>
      <c r="G158" s="33"/>
    </row>
    <row r="159" spans="2:7" ht="12" customHeight="1" x14ac:dyDescent="0.25">
      <c r="B159" s="27">
        <v>17</v>
      </c>
      <c r="C159" s="28">
        <v>2</v>
      </c>
      <c r="D159" s="29" t="s">
        <v>3</v>
      </c>
      <c r="E159" s="144" t="s">
        <v>130</v>
      </c>
      <c r="F159" s="31">
        <v>500</v>
      </c>
      <c r="G159" s="33">
        <f>C159*F159</f>
        <v>1000</v>
      </c>
    </row>
    <row r="160" spans="2:7" ht="12" customHeight="1" x14ac:dyDescent="0.25">
      <c r="B160" s="27"/>
      <c r="C160" s="28">
        <f>C159*6</f>
        <v>12</v>
      </c>
      <c r="D160" s="29" t="s">
        <v>3</v>
      </c>
      <c r="E160" s="141" t="s">
        <v>104</v>
      </c>
      <c r="F160" s="31">
        <v>7</v>
      </c>
      <c r="G160" s="33">
        <f t="shared" ref="G160:G165" si="17">C160*F160</f>
        <v>84</v>
      </c>
    </row>
    <row r="161" spans="2:7" ht="12" customHeight="1" x14ac:dyDescent="0.25">
      <c r="B161" s="27"/>
      <c r="C161" s="28">
        <f>C159</f>
        <v>2</v>
      </c>
      <c r="D161" s="29" t="s">
        <v>3</v>
      </c>
      <c r="E161" s="182" t="s">
        <v>110</v>
      </c>
      <c r="F161" s="31">
        <v>50</v>
      </c>
      <c r="G161" s="33">
        <f t="shared" si="17"/>
        <v>100</v>
      </c>
    </row>
    <row r="162" spans="2:7" ht="12" customHeight="1" x14ac:dyDescent="0.25">
      <c r="B162" s="27"/>
      <c r="C162" s="28">
        <f>C159*2</f>
        <v>4</v>
      </c>
      <c r="D162" s="29" t="s">
        <v>3</v>
      </c>
      <c r="E162" s="141" t="s">
        <v>126</v>
      </c>
      <c r="F162" s="33">
        <v>35</v>
      </c>
      <c r="G162" s="33">
        <f t="shared" si="17"/>
        <v>140</v>
      </c>
    </row>
    <row r="163" spans="2:7" ht="12" customHeight="1" x14ac:dyDescent="0.25">
      <c r="B163" s="27"/>
      <c r="C163" s="28">
        <f>C159*2</f>
        <v>4</v>
      </c>
      <c r="D163" s="29" t="s">
        <v>3</v>
      </c>
      <c r="E163" s="138" t="s">
        <v>45</v>
      </c>
      <c r="F163" s="33">
        <v>30</v>
      </c>
      <c r="G163" s="33">
        <f t="shared" si="17"/>
        <v>120</v>
      </c>
    </row>
    <row r="164" spans="2:7" ht="12" customHeight="1" x14ac:dyDescent="0.25">
      <c r="B164" s="27"/>
      <c r="C164" s="28">
        <f>C159*2</f>
        <v>4</v>
      </c>
      <c r="D164" s="29" t="s">
        <v>3</v>
      </c>
      <c r="E164" s="138" t="s">
        <v>43</v>
      </c>
      <c r="F164" s="33">
        <v>15</v>
      </c>
      <c r="G164" s="33">
        <f t="shared" si="17"/>
        <v>60</v>
      </c>
    </row>
    <row r="165" spans="2:7" ht="12" customHeight="1" x14ac:dyDescent="0.25">
      <c r="B165" s="27"/>
      <c r="C165" s="28">
        <f>C159</f>
        <v>2</v>
      </c>
      <c r="D165" s="29" t="s">
        <v>3</v>
      </c>
      <c r="E165" s="138" t="s">
        <v>44</v>
      </c>
      <c r="F165" s="33">
        <v>39</v>
      </c>
      <c r="G165" s="33">
        <f t="shared" si="17"/>
        <v>78</v>
      </c>
    </row>
    <row r="166" spans="2:7" ht="12" customHeight="1" x14ac:dyDescent="0.25">
      <c r="B166" s="27"/>
      <c r="C166" s="28"/>
      <c r="D166" s="29"/>
      <c r="E166" s="138"/>
      <c r="F166" s="33"/>
      <c r="G166" s="33"/>
    </row>
    <row r="167" spans="2:7" ht="12" customHeight="1" x14ac:dyDescent="0.25">
      <c r="B167" s="27">
        <v>18</v>
      </c>
      <c r="C167" s="28">
        <v>3</v>
      </c>
      <c r="D167" s="29" t="s">
        <v>3</v>
      </c>
      <c r="E167" s="144" t="s">
        <v>131</v>
      </c>
      <c r="F167" s="31">
        <v>550</v>
      </c>
      <c r="G167" s="33">
        <f>C167*F167</f>
        <v>1650</v>
      </c>
    </row>
    <row r="168" spans="2:7" ht="12" customHeight="1" x14ac:dyDescent="0.25">
      <c r="B168" s="27"/>
      <c r="C168" s="28">
        <f>C167*6</f>
        <v>18</v>
      </c>
      <c r="D168" s="29" t="s">
        <v>3</v>
      </c>
      <c r="E168" s="141" t="s">
        <v>104</v>
      </c>
      <c r="F168" s="31">
        <v>7</v>
      </c>
      <c r="G168" s="33">
        <f t="shared" ref="G168:G173" si="18">C168*F168</f>
        <v>126</v>
      </c>
    </row>
    <row r="169" spans="2:7" ht="12" customHeight="1" x14ac:dyDescent="0.25">
      <c r="B169" s="27"/>
      <c r="C169" s="28">
        <f>C167</f>
        <v>3</v>
      </c>
      <c r="D169" s="29" t="s">
        <v>3</v>
      </c>
      <c r="E169" s="182" t="s">
        <v>110</v>
      </c>
      <c r="F169" s="31">
        <v>50</v>
      </c>
      <c r="G169" s="33">
        <f t="shared" si="18"/>
        <v>150</v>
      </c>
    </row>
    <row r="170" spans="2:7" ht="12" customHeight="1" x14ac:dyDescent="0.25">
      <c r="B170" s="27"/>
      <c r="C170" s="28">
        <f>C167*2</f>
        <v>6</v>
      </c>
      <c r="D170" s="29" t="s">
        <v>3</v>
      </c>
      <c r="E170" s="141" t="s">
        <v>126</v>
      </c>
      <c r="F170" s="33">
        <v>35</v>
      </c>
      <c r="G170" s="33">
        <f t="shared" si="18"/>
        <v>210</v>
      </c>
    </row>
    <row r="171" spans="2:7" ht="12" customHeight="1" x14ac:dyDescent="0.25">
      <c r="B171" s="27"/>
      <c r="C171" s="28">
        <f>C167*2</f>
        <v>6</v>
      </c>
      <c r="D171" s="29" t="s">
        <v>3</v>
      </c>
      <c r="E171" s="138" t="s">
        <v>45</v>
      </c>
      <c r="F171" s="33">
        <v>30</v>
      </c>
      <c r="G171" s="33">
        <f t="shared" si="18"/>
        <v>180</v>
      </c>
    </row>
    <row r="172" spans="2:7" ht="12" customHeight="1" x14ac:dyDescent="0.25">
      <c r="B172" s="27"/>
      <c r="C172" s="28">
        <f>C167*2</f>
        <v>6</v>
      </c>
      <c r="D172" s="29" t="s">
        <v>3</v>
      </c>
      <c r="E172" s="138" t="s">
        <v>43</v>
      </c>
      <c r="F172" s="33">
        <v>15</v>
      </c>
      <c r="G172" s="33">
        <f t="shared" si="18"/>
        <v>90</v>
      </c>
    </row>
    <row r="173" spans="2:7" ht="12" customHeight="1" x14ac:dyDescent="0.25">
      <c r="B173" s="27"/>
      <c r="C173" s="28">
        <f>C167</f>
        <v>3</v>
      </c>
      <c r="D173" s="29" t="s">
        <v>3</v>
      </c>
      <c r="E173" s="138" t="s">
        <v>44</v>
      </c>
      <c r="F173" s="33">
        <v>39</v>
      </c>
      <c r="G173" s="33">
        <f t="shared" si="18"/>
        <v>117</v>
      </c>
    </row>
    <row r="174" spans="2:7" ht="12" customHeight="1" x14ac:dyDescent="0.25">
      <c r="B174" s="27"/>
      <c r="C174" s="28"/>
      <c r="D174" s="29"/>
      <c r="E174" s="139"/>
      <c r="F174" s="33"/>
      <c r="G174" s="33"/>
    </row>
    <row r="175" spans="2:7" ht="12" customHeight="1" x14ac:dyDescent="0.25">
      <c r="B175" s="35"/>
      <c r="C175" s="36">
        <v>1</v>
      </c>
      <c r="D175" s="37" t="s">
        <v>36</v>
      </c>
      <c r="E175" s="38" t="s">
        <v>132</v>
      </c>
      <c r="F175" s="39">
        <v>10000</v>
      </c>
      <c r="G175" s="33">
        <f t="shared" si="0"/>
        <v>10000</v>
      </c>
    </row>
    <row r="176" spans="2:7" ht="12" customHeight="1" x14ac:dyDescent="0.25">
      <c r="B176" s="35"/>
      <c r="C176" s="36"/>
      <c r="D176" s="37"/>
      <c r="E176" s="38"/>
      <c r="F176" s="39"/>
      <c r="G176" s="33"/>
    </row>
    <row r="177" spans="1:12" ht="12" customHeight="1" thickBot="1" x14ac:dyDescent="0.3">
      <c r="B177" s="40"/>
      <c r="C177" s="40"/>
      <c r="D177" s="41"/>
      <c r="E177" s="142"/>
      <c r="F177" s="42"/>
      <c r="G177" s="43"/>
    </row>
    <row r="178" spans="1:12" ht="12" customHeight="1" thickTop="1" x14ac:dyDescent="0.3">
      <c r="A178" s="14"/>
      <c r="B178" s="44"/>
      <c r="C178" s="45"/>
      <c r="D178" s="45"/>
      <c r="E178" s="46" t="s">
        <v>27</v>
      </c>
      <c r="F178" s="47" t="s">
        <v>28</v>
      </c>
      <c r="G178" s="48">
        <f>SUM(G24:G177)</f>
        <v>242472</v>
      </c>
      <c r="H178" s="14"/>
      <c r="I178" s="66"/>
      <c r="L178" s="49"/>
    </row>
    <row r="179" spans="1:12" ht="12" customHeight="1" x14ac:dyDescent="0.3">
      <c r="A179" s="14"/>
      <c r="B179" s="44"/>
      <c r="C179" s="45"/>
      <c r="D179" s="45"/>
      <c r="E179" s="46" t="s">
        <v>29</v>
      </c>
      <c r="F179" s="50"/>
      <c r="G179" s="48">
        <f>G178*0.18</f>
        <v>43644.959999999999</v>
      </c>
      <c r="H179" s="14"/>
      <c r="L179" s="49"/>
    </row>
    <row r="180" spans="1:12" ht="12" customHeight="1" thickBot="1" x14ac:dyDescent="0.35">
      <c r="A180" s="14"/>
      <c r="B180" s="51"/>
      <c r="C180" s="52"/>
      <c r="D180" s="52"/>
      <c r="E180" s="53" t="s">
        <v>30</v>
      </c>
      <c r="F180" s="54" t="s">
        <v>28</v>
      </c>
      <c r="G180" s="55">
        <f>SUM(G178:G179)</f>
        <v>286116.96000000002</v>
      </c>
      <c r="H180" s="14"/>
      <c r="L180" s="49"/>
    </row>
    <row r="181" spans="1:12" ht="12" customHeight="1" x14ac:dyDescent="0.25">
      <c r="A181" s="14"/>
      <c r="B181" s="56"/>
      <c r="C181" s="56"/>
      <c r="D181" s="56"/>
      <c r="E181" s="57"/>
      <c r="F181" s="58"/>
      <c r="G181" s="59"/>
      <c r="H181" s="14"/>
      <c r="L181" s="49"/>
    </row>
    <row r="182" spans="1:12" ht="12" customHeight="1" x14ac:dyDescent="0.25">
      <c r="F182" s="60"/>
      <c r="G182" s="60"/>
    </row>
    <row r="183" spans="1:12" ht="12" customHeight="1" x14ac:dyDescent="0.25">
      <c r="B183" s="16" t="s">
        <v>6</v>
      </c>
      <c r="D183" s="61" t="s">
        <v>39</v>
      </c>
      <c r="F183" s="60"/>
      <c r="G183" s="60"/>
    </row>
    <row r="184" spans="1:12" ht="12" customHeight="1" x14ac:dyDescent="0.25">
      <c r="B184" s="16" t="s">
        <v>7</v>
      </c>
      <c r="C184" s="62"/>
      <c r="D184" s="15" t="s">
        <v>14</v>
      </c>
      <c r="F184" s="60"/>
      <c r="G184" s="60"/>
    </row>
    <row r="185" spans="1:12" ht="12" customHeight="1" x14ac:dyDescent="0.25">
      <c r="B185" s="16"/>
      <c r="C185" s="62"/>
      <c r="D185" s="16" t="s">
        <v>138</v>
      </c>
      <c r="E185" s="15"/>
      <c r="G185" s="60"/>
      <c r="H185" s="60"/>
    </row>
    <row r="186" spans="1:12" ht="12" customHeight="1" x14ac:dyDescent="0.25">
      <c r="B186" s="16"/>
      <c r="C186" s="62"/>
      <c r="D186" s="15" t="s">
        <v>15</v>
      </c>
      <c r="E186" s="15"/>
      <c r="G186" s="60"/>
      <c r="H186" s="60"/>
    </row>
    <row r="187" spans="1:12" ht="12" customHeight="1" x14ac:dyDescent="0.25">
      <c r="B187" s="16"/>
      <c r="C187" s="62"/>
      <c r="D187" s="15" t="s">
        <v>16</v>
      </c>
      <c r="E187" s="15"/>
      <c r="G187" s="60"/>
      <c r="H187" s="60"/>
    </row>
    <row r="188" spans="1:12" ht="12" customHeight="1" x14ac:dyDescent="0.25">
      <c r="B188" s="16" t="s">
        <v>8</v>
      </c>
      <c r="C188" s="62"/>
      <c r="D188" s="15" t="s">
        <v>18</v>
      </c>
      <c r="E188" s="15"/>
      <c r="G188" s="60"/>
      <c r="H188" s="60"/>
    </row>
    <row r="189" spans="1:12" ht="12" customHeight="1" x14ac:dyDescent="0.25">
      <c r="B189" s="16" t="s">
        <v>9</v>
      </c>
      <c r="C189" s="62"/>
      <c r="D189" s="15" t="s">
        <v>11</v>
      </c>
      <c r="E189" s="15"/>
      <c r="G189" s="60"/>
      <c r="H189" s="60"/>
    </row>
    <row r="190" spans="1:12" ht="12" customHeight="1" x14ac:dyDescent="0.25">
      <c r="B190" s="63" t="s">
        <v>10</v>
      </c>
      <c r="C190" s="62"/>
      <c r="D190" s="15" t="s">
        <v>31</v>
      </c>
      <c r="E190" s="15"/>
      <c r="G190" s="60"/>
      <c r="H190" s="60"/>
    </row>
    <row r="191" spans="1:12" ht="12" customHeight="1" x14ac:dyDescent="0.25">
      <c r="B191" s="64"/>
      <c r="C191" s="62"/>
      <c r="D191" s="15" t="s">
        <v>32</v>
      </c>
      <c r="E191" s="15"/>
      <c r="G191" s="60"/>
      <c r="H191" s="60"/>
    </row>
    <row r="192" spans="1:12" ht="12" customHeight="1" x14ac:dyDescent="0.25">
      <c r="D192" s="65" t="s">
        <v>33</v>
      </c>
      <c r="E192" s="15"/>
      <c r="G192" s="60"/>
      <c r="H192" s="60"/>
    </row>
    <row r="193" spans="2:8" ht="12" customHeight="1" x14ac:dyDescent="0.25">
      <c r="C193" s="15"/>
      <c r="D193" s="15" t="s">
        <v>34</v>
      </c>
      <c r="E193" s="15"/>
      <c r="G193" s="60"/>
      <c r="H193" s="60"/>
    </row>
    <row r="194" spans="2:8" ht="12" customHeight="1" x14ac:dyDescent="0.25">
      <c r="C194" s="15"/>
      <c r="D194" s="15" t="s">
        <v>35</v>
      </c>
      <c r="E194" s="15"/>
    </row>
    <row r="195" spans="2:8" ht="12" customHeight="1" x14ac:dyDescent="0.25">
      <c r="C195" s="15"/>
      <c r="D195" s="15" t="s">
        <v>12</v>
      </c>
      <c r="E195" s="15"/>
    </row>
    <row r="196" spans="2:8" ht="12" customHeight="1" x14ac:dyDescent="0.25">
      <c r="B196" s="62"/>
      <c r="C196" s="62"/>
      <c r="D196" s="15" t="s">
        <v>13</v>
      </c>
      <c r="E196" s="15"/>
    </row>
    <row r="197" spans="2:8" x14ac:dyDescent="0.25">
      <c r="B197" s="16"/>
      <c r="C197" s="62"/>
      <c r="D197" s="15"/>
      <c r="E197" s="15"/>
    </row>
    <row r="198" spans="2:8" customFormat="1" ht="12" customHeight="1" x14ac:dyDescent="0.25">
      <c r="B198" s="62"/>
      <c r="C198" s="62" t="s">
        <v>41</v>
      </c>
      <c r="D198" s="15"/>
      <c r="E198" s="62"/>
      <c r="F198" s="62" t="s">
        <v>1</v>
      </c>
      <c r="G198" s="113"/>
    </row>
    <row r="199" spans="2:8" customFormat="1" ht="12" customHeight="1" x14ac:dyDescent="0.25">
      <c r="B199" s="62"/>
      <c r="C199" s="62" t="s">
        <v>76</v>
      </c>
    </row>
    <row r="200" spans="2:8" customFormat="1" ht="12" customHeight="1" x14ac:dyDescent="0.25">
      <c r="B200" s="62"/>
      <c r="C200" s="113"/>
    </row>
    <row r="201" spans="2:8" customFormat="1" ht="12" customHeight="1" x14ac:dyDescent="0.25">
      <c r="B201" s="62"/>
      <c r="C201" s="62"/>
      <c r="D201" s="62"/>
      <c r="G201" s="109"/>
    </row>
    <row r="202" spans="2:8" customFormat="1" ht="12" customHeight="1" x14ac:dyDescent="0.25">
      <c r="C202" s="62" t="s">
        <v>73</v>
      </c>
      <c r="D202" s="62"/>
      <c r="E202" s="62"/>
    </row>
    <row r="203" spans="2:8" customFormat="1" ht="12" customHeight="1" x14ac:dyDescent="0.25">
      <c r="C203" s="146">
        <v>989621651</v>
      </c>
      <c r="D203" s="146"/>
      <c r="E203" s="62"/>
    </row>
    <row r="204" spans="2:8" customFormat="1" ht="12" customHeight="1" x14ac:dyDescent="0.25">
      <c r="C204" s="146">
        <v>990140150</v>
      </c>
      <c r="D204" s="146"/>
      <c r="E204" s="62"/>
    </row>
    <row r="205" spans="2:8" customFormat="1" ht="12" customHeight="1" thickBot="1" x14ac:dyDescent="0.3"/>
    <row r="206" spans="2:8" customFormat="1" ht="18.75" customHeight="1" thickTop="1" thickBot="1" x14ac:dyDescent="0.3">
      <c r="B206" s="147" t="s">
        <v>77</v>
      </c>
      <c r="C206" s="148"/>
      <c r="D206" s="148"/>
      <c r="E206" s="148"/>
      <c r="F206" s="148"/>
      <c r="G206" s="149"/>
    </row>
    <row r="207" spans="2:8" customFormat="1" ht="16.8" thickTop="1" thickBot="1" x14ac:dyDescent="0.35">
      <c r="B207" s="150" t="s">
        <v>41</v>
      </c>
      <c r="C207" s="151"/>
      <c r="D207" s="151"/>
      <c r="E207" s="151"/>
      <c r="F207" s="151"/>
      <c r="G207" s="152"/>
    </row>
    <row r="208" spans="2:8" customFormat="1" ht="15.75" customHeight="1" thickBot="1" x14ac:dyDescent="0.3">
      <c r="B208" s="162" t="s">
        <v>78</v>
      </c>
      <c r="C208" s="163"/>
      <c r="D208" s="160"/>
      <c r="E208" s="160"/>
      <c r="F208" s="160"/>
      <c r="G208" s="161"/>
    </row>
    <row r="209" spans="2:7" customFormat="1" ht="16.2" thickBot="1" x14ac:dyDescent="0.35">
      <c r="B209" s="115" t="s">
        <v>79</v>
      </c>
      <c r="C209" s="116"/>
      <c r="D209" s="154" t="s">
        <v>80</v>
      </c>
      <c r="E209" s="154"/>
      <c r="F209" s="154"/>
      <c r="G209" s="155"/>
    </row>
    <row r="210" spans="2:7" customFormat="1" ht="16.2" thickBot="1" x14ac:dyDescent="0.35">
      <c r="B210" s="164" t="s">
        <v>56</v>
      </c>
      <c r="C210" s="165"/>
      <c r="D210" s="153" t="s">
        <v>81</v>
      </c>
      <c r="E210" s="154"/>
      <c r="F210" s="154"/>
      <c r="G210" s="155"/>
    </row>
    <row r="211" spans="2:7" customFormat="1" ht="15.75" customHeight="1" thickBot="1" x14ac:dyDescent="0.3">
      <c r="B211" s="159" t="s">
        <v>82</v>
      </c>
      <c r="C211" s="160"/>
      <c r="D211" s="160"/>
      <c r="E211" s="160"/>
      <c r="F211" s="160"/>
      <c r="G211" s="161"/>
    </row>
    <row r="212" spans="2:7" customFormat="1" ht="16.2" thickBot="1" x14ac:dyDescent="0.35">
      <c r="B212" s="164" t="s">
        <v>79</v>
      </c>
      <c r="C212" s="165"/>
      <c r="D212" s="153" t="s">
        <v>83</v>
      </c>
      <c r="E212" s="154"/>
      <c r="F212" s="154"/>
      <c r="G212" s="155"/>
    </row>
    <row r="213" spans="2:7" customFormat="1" ht="16.2" thickBot="1" x14ac:dyDescent="0.3">
      <c r="B213" s="115" t="s">
        <v>56</v>
      </c>
      <c r="C213" s="116"/>
      <c r="D213" s="156" t="s">
        <v>84</v>
      </c>
      <c r="E213" s="157"/>
      <c r="F213" s="157"/>
      <c r="G213" s="158"/>
    </row>
    <row r="214" spans="2:7" customFormat="1" x14ac:dyDescent="0.25"/>
    <row r="215" spans="2:7" customFormat="1" ht="13.8" thickBot="1" x14ac:dyDescent="0.3"/>
    <row r="216" spans="2:7" customFormat="1" ht="21.6" thickTop="1" thickBot="1" x14ac:dyDescent="0.4">
      <c r="B216" s="117"/>
      <c r="C216" s="118"/>
      <c r="D216" s="119" t="s">
        <v>85</v>
      </c>
      <c r="E216" s="119"/>
      <c r="F216" s="118"/>
      <c r="G216" s="120"/>
    </row>
    <row r="217" spans="2:7" customFormat="1" ht="16.8" thickTop="1" thickBot="1" x14ac:dyDescent="0.35">
      <c r="B217" s="150" t="s">
        <v>41</v>
      </c>
      <c r="C217" s="151"/>
      <c r="D217" s="151"/>
      <c r="E217" s="151"/>
      <c r="F217" s="151"/>
      <c r="G217" s="152"/>
    </row>
    <row r="218" spans="2:7" customFormat="1" ht="15.75" customHeight="1" thickBot="1" x14ac:dyDescent="0.3">
      <c r="B218" s="159" t="s">
        <v>86</v>
      </c>
      <c r="C218" s="160"/>
      <c r="D218" s="160"/>
      <c r="E218" s="160"/>
      <c r="F218" s="160"/>
      <c r="G218" s="161"/>
    </row>
    <row r="219" spans="2:7" customFormat="1" ht="16.2" thickBot="1" x14ac:dyDescent="0.35">
      <c r="B219" s="121" t="s">
        <v>87</v>
      </c>
      <c r="C219" s="122"/>
      <c r="D219" s="153" t="s">
        <v>88</v>
      </c>
      <c r="E219" s="154"/>
      <c r="F219" s="154"/>
      <c r="G219" s="155"/>
    </row>
    <row r="220" spans="2:7" customFormat="1" ht="16.2" thickBot="1" x14ac:dyDescent="0.35">
      <c r="B220" s="121" t="s">
        <v>56</v>
      </c>
      <c r="C220" s="122"/>
      <c r="D220" s="153" t="s">
        <v>89</v>
      </c>
      <c r="E220" s="154"/>
      <c r="F220" s="154"/>
      <c r="G220" s="155"/>
    </row>
    <row r="221" spans="2:7" customFormat="1" ht="15.75" customHeight="1" thickBot="1" x14ac:dyDescent="0.3">
      <c r="B221" s="159" t="s">
        <v>90</v>
      </c>
      <c r="C221" s="160"/>
      <c r="D221" s="160"/>
      <c r="E221" s="160"/>
      <c r="F221" s="160"/>
      <c r="G221" s="161"/>
    </row>
    <row r="222" spans="2:7" customFormat="1" ht="16.2" thickBot="1" x14ac:dyDescent="0.35">
      <c r="B222" s="115" t="s">
        <v>87</v>
      </c>
      <c r="C222" s="123"/>
      <c r="D222" s="153" t="s">
        <v>91</v>
      </c>
      <c r="E222" s="154"/>
      <c r="F222" s="154"/>
      <c r="G222" s="155"/>
    </row>
    <row r="223" spans="2:7" customFormat="1" ht="16.2" thickBot="1" x14ac:dyDescent="0.35">
      <c r="B223" s="115" t="s">
        <v>56</v>
      </c>
      <c r="C223" s="123"/>
      <c r="D223" s="180" t="s">
        <v>92</v>
      </c>
      <c r="E223" s="180"/>
      <c r="F223" s="180"/>
      <c r="G223" s="181"/>
    </row>
    <row r="224" spans="2:7" customFormat="1" x14ac:dyDescent="0.25"/>
    <row r="225" spans="2:7" customFormat="1" x14ac:dyDescent="0.25"/>
    <row r="226" spans="2:7" customFormat="1" ht="13.8" thickBot="1" x14ac:dyDescent="0.3"/>
    <row r="227" spans="2:7" customFormat="1" ht="21.6" thickTop="1" thickBot="1" x14ac:dyDescent="0.3">
      <c r="B227" s="172" t="s">
        <v>93</v>
      </c>
      <c r="C227" s="173"/>
      <c r="D227" s="173"/>
      <c r="E227" s="173"/>
      <c r="F227" s="173"/>
      <c r="G227" s="174"/>
    </row>
    <row r="228" spans="2:7" customFormat="1" ht="16.8" thickTop="1" thickBot="1" x14ac:dyDescent="0.35">
      <c r="B228" s="150" t="s">
        <v>41</v>
      </c>
      <c r="C228" s="151"/>
      <c r="D228" s="151"/>
      <c r="E228" s="151"/>
      <c r="F228" s="151"/>
      <c r="G228" s="152"/>
    </row>
    <row r="229" spans="2:7" customFormat="1" ht="18" thickBot="1" x14ac:dyDescent="0.35">
      <c r="B229" s="124"/>
      <c r="C229" s="125"/>
      <c r="D229" s="126" t="s">
        <v>86</v>
      </c>
      <c r="E229" s="126"/>
      <c r="F229" s="125"/>
      <c r="G229" s="116"/>
    </row>
    <row r="230" spans="2:7" customFormat="1" ht="16.2" thickBot="1" x14ac:dyDescent="0.35">
      <c r="B230" s="127" t="s">
        <v>56</v>
      </c>
      <c r="C230" s="128"/>
      <c r="D230" s="175" t="s">
        <v>98</v>
      </c>
      <c r="E230" s="176"/>
      <c r="F230" s="176"/>
      <c r="G230" s="177"/>
    </row>
    <row r="231" spans="2:7" customFormat="1" ht="16.2" thickBot="1" x14ac:dyDescent="0.35">
      <c r="B231" s="127" t="s">
        <v>87</v>
      </c>
      <c r="C231" s="128"/>
      <c r="D231" s="175" t="s">
        <v>99</v>
      </c>
      <c r="E231" s="176"/>
      <c r="F231" s="176"/>
      <c r="G231" s="177"/>
    </row>
    <row r="232" spans="2:7" customFormat="1" ht="18" thickBot="1" x14ac:dyDescent="0.35">
      <c r="B232" s="124"/>
      <c r="C232" s="125"/>
      <c r="D232" s="126" t="s">
        <v>90</v>
      </c>
      <c r="E232" s="126"/>
      <c r="F232" s="125"/>
      <c r="G232" s="116"/>
    </row>
    <row r="233" spans="2:7" customFormat="1" ht="16.2" thickBot="1" x14ac:dyDescent="0.35">
      <c r="B233" s="178" t="s">
        <v>87</v>
      </c>
      <c r="C233" s="179"/>
      <c r="D233" s="153" t="s">
        <v>100</v>
      </c>
      <c r="E233" s="154"/>
      <c r="F233" s="154"/>
      <c r="G233" s="155"/>
    </row>
    <row r="234" spans="2:7" customFormat="1" ht="16.2" thickBot="1" x14ac:dyDescent="0.35">
      <c r="B234" s="129" t="s">
        <v>56</v>
      </c>
      <c r="C234" s="128"/>
      <c r="D234" s="153" t="s">
        <v>94</v>
      </c>
      <c r="E234" s="154"/>
      <c r="F234" s="154"/>
      <c r="G234" s="155"/>
    </row>
    <row r="235" spans="2:7" customFormat="1" x14ac:dyDescent="0.25"/>
    <row r="236" spans="2:7" customFormat="1" ht="13.8" thickBot="1" x14ac:dyDescent="0.3"/>
    <row r="237" spans="2:7" customFormat="1" ht="15" thickBot="1" x14ac:dyDescent="0.35">
      <c r="B237" s="167" t="s">
        <v>95</v>
      </c>
      <c r="C237" s="168"/>
      <c r="D237" s="168"/>
      <c r="E237" s="168"/>
      <c r="F237" s="168"/>
      <c r="G237" s="169"/>
    </row>
    <row r="238" spans="2:7" customFormat="1" ht="18" thickBot="1" x14ac:dyDescent="0.4">
      <c r="B238" s="170" t="s">
        <v>96</v>
      </c>
      <c r="C238" s="171"/>
      <c r="D238" s="130" t="s">
        <v>97</v>
      </c>
      <c r="E238" s="131"/>
      <c r="F238" s="131"/>
      <c r="G238" s="132"/>
    </row>
    <row r="239" spans="2:7" customFormat="1" x14ac:dyDescent="0.25"/>
    <row r="240" spans="2:7"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sheetData>
  <mergeCells count="30">
    <mergeCell ref="B7:G7"/>
    <mergeCell ref="D234:G234"/>
    <mergeCell ref="B237:G237"/>
    <mergeCell ref="B238:C238"/>
    <mergeCell ref="B227:G227"/>
    <mergeCell ref="B228:G228"/>
    <mergeCell ref="D230:G230"/>
    <mergeCell ref="D231:G231"/>
    <mergeCell ref="B233:C233"/>
    <mergeCell ref="D233:G233"/>
    <mergeCell ref="D219:G219"/>
    <mergeCell ref="D220:G220"/>
    <mergeCell ref="B221:G221"/>
    <mergeCell ref="D222:G222"/>
    <mergeCell ref="D223:G223"/>
    <mergeCell ref="B212:C212"/>
    <mergeCell ref="D212:G212"/>
    <mergeCell ref="D213:G213"/>
    <mergeCell ref="B217:G217"/>
    <mergeCell ref="B218:G218"/>
    <mergeCell ref="B208:G208"/>
    <mergeCell ref="D209:G209"/>
    <mergeCell ref="B210:C210"/>
    <mergeCell ref="D210:G210"/>
    <mergeCell ref="B211:G211"/>
    <mergeCell ref="B15:G15"/>
    <mergeCell ref="C203:D203"/>
    <mergeCell ref="C204:D204"/>
    <mergeCell ref="B206:G206"/>
    <mergeCell ref="B207:G207"/>
  </mergeCells>
  <phoneticPr fontId="0" type="noConversion"/>
  <pageMargins left="0.75" right="0.75" top="0.19685039370078741" bottom="1" header="0" footer="0"/>
  <pageSetup paperSize="9" scale="7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7C68-8BAC-4190-9F37-8AF74AE07AF5}">
  <dimension ref="B1:H47"/>
  <sheetViews>
    <sheetView workbookViewId="0">
      <selection activeCell="H21" sqref="H21"/>
    </sheetView>
  </sheetViews>
  <sheetFormatPr baseColWidth="10" defaultRowHeight="13.2" x14ac:dyDescent="0.25"/>
  <cols>
    <col min="1" max="1" width="9.33203125" customWidth="1"/>
    <col min="2" max="2" width="5" customWidth="1"/>
    <col min="3" max="3" width="4.5546875" customWidth="1"/>
    <col min="4" max="4" width="6.6640625" customWidth="1"/>
    <col min="5" max="5" width="56.21875" customWidth="1"/>
    <col min="6" max="6" width="11.33203125" customWidth="1"/>
    <col min="7" max="7" width="10.44140625" customWidth="1"/>
    <col min="8" max="8" width="7.88671875" customWidth="1"/>
    <col min="9" max="9" width="8.33203125" customWidth="1"/>
    <col min="257" max="257" width="9.33203125" customWidth="1"/>
    <col min="258" max="258" width="5" customWidth="1"/>
    <col min="259" max="259" width="4.5546875" customWidth="1"/>
    <col min="260" max="260" width="6.6640625" customWidth="1"/>
    <col min="261" max="261" width="56.21875" customWidth="1"/>
    <col min="262" max="262" width="9.44140625" customWidth="1"/>
    <col min="263" max="263" width="10.44140625" customWidth="1"/>
    <col min="264" max="264" width="7.88671875" customWidth="1"/>
    <col min="265" max="265" width="8.33203125" customWidth="1"/>
    <col min="513" max="513" width="9.33203125" customWidth="1"/>
    <col min="514" max="514" width="5" customWidth="1"/>
    <col min="515" max="515" width="4.5546875" customWidth="1"/>
    <col min="516" max="516" width="6.6640625" customWidth="1"/>
    <col min="517" max="517" width="56.21875" customWidth="1"/>
    <col min="518" max="518" width="9.44140625" customWidth="1"/>
    <col min="519" max="519" width="10.44140625" customWidth="1"/>
    <col min="520" max="520" width="7.88671875" customWidth="1"/>
    <col min="521" max="521" width="8.33203125" customWidth="1"/>
    <col min="769" max="769" width="9.33203125" customWidth="1"/>
    <col min="770" max="770" width="5" customWidth="1"/>
    <col min="771" max="771" width="4.5546875" customWidth="1"/>
    <col min="772" max="772" width="6.6640625" customWidth="1"/>
    <col min="773" max="773" width="56.21875" customWidth="1"/>
    <col min="774" max="774" width="9.44140625" customWidth="1"/>
    <col min="775" max="775" width="10.44140625" customWidth="1"/>
    <col min="776" max="776" width="7.88671875" customWidth="1"/>
    <col min="777" max="777" width="8.33203125" customWidth="1"/>
    <col min="1025" max="1025" width="9.33203125" customWidth="1"/>
    <col min="1026" max="1026" width="5" customWidth="1"/>
    <col min="1027" max="1027" width="4.5546875" customWidth="1"/>
    <col min="1028" max="1028" width="6.6640625" customWidth="1"/>
    <col min="1029" max="1029" width="56.21875" customWidth="1"/>
    <col min="1030" max="1030" width="9.44140625" customWidth="1"/>
    <col min="1031" max="1031" width="10.44140625" customWidth="1"/>
    <col min="1032" max="1032" width="7.88671875" customWidth="1"/>
    <col min="1033" max="1033" width="8.33203125" customWidth="1"/>
    <col min="1281" max="1281" width="9.33203125" customWidth="1"/>
    <col min="1282" max="1282" width="5" customWidth="1"/>
    <col min="1283" max="1283" width="4.5546875" customWidth="1"/>
    <col min="1284" max="1284" width="6.6640625" customWidth="1"/>
    <col min="1285" max="1285" width="56.21875" customWidth="1"/>
    <col min="1286" max="1286" width="9.44140625" customWidth="1"/>
    <col min="1287" max="1287" width="10.44140625" customWidth="1"/>
    <col min="1288" max="1288" width="7.88671875" customWidth="1"/>
    <col min="1289" max="1289" width="8.33203125" customWidth="1"/>
    <col min="1537" max="1537" width="9.33203125" customWidth="1"/>
    <col min="1538" max="1538" width="5" customWidth="1"/>
    <col min="1539" max="1539" width="4.5546875" customWidth="1"/>
    <col min="1540" max="1540" width="6.6640625" customWidth="1"/>
    <col min="1541" max="1541" width="56.21875" customWidth="1"/>
    <col min="1542" max="1542" width="9.44140625" customWidth="1"/>
    <col min="1543" max="1543" width="10.44140625" customWidth="1"/>
    <col min="1544" max="1544" width="7.88671875" customWidth="1"/>
    <col min="1545" max="1545" width="8.33203125" customWidth="1"/>
    <col min="1793" max="1793" width="9.33203125" customWidth="1"/>
    <col min="1794" max="1794" width="5" customWidth="1"/>
    <col min="1795" max="1795" width="4.5546875" customWidth="1"/>
    <col min="1796" max="1796" width="6.6640625" customWidth="1"/>
    <col min="1797" max="1797" width="56.21875" customWidth="1"/>
    <col min="1798" max="1798" width="9.44140625" customWidth="1"/>
    <col min="1799" max="1799" width="10.44140625" customWidth="1"/>
    <col min="1800" max="1800" width="7.88671875" customWidth="1"/>
    <col min="1801" max="1801" width="8.33203125" customWidth="1"/>
    <col min="2049" max="2049" width="9.33203125" customWidth="1"/>
    <col min="2050" max="2050" width="5" customWidth="1"/>
    <col min="2051" max="2051" width="4.5546875" customWidth="1"/>
    <col min="2052" max="2052" width="6.6640625" customWidth="1"/>
    <col min="2053" max="2053" width="56.21875" customWidth="1"/>
    <col min="2054" max="2054" width="9.44140625" customWidth="1"/>
    <col min="2055" max="2055" width="10.44140625" customWidth="1"/>
    <col min="2056" max="2056" width="7.88671875" customWidth="1"/>
    <col min="2057" max="2057" width="8.33203125" customWidth="1"/>
    <col min="2305" max="2305" width="9.33203125" customWidth="1"/>
    <col min="2306" max="2306" width="5" customWidth="1"/>
    <col min="2307" max="2307" width="4.5546875" customWidth="1"/>
    <col min="2308" max="2308" width="6.6640625" customWidth="1"/>
    <col min="2309" max="2309" width="56.21875" customWidth="1"/>
    <col min="2310" max="2310" width="9.44140625" customWidth="1"/>
    <col min="2311" max="2311" width="10.44140625" customWidth="1"/>
    <col min="2312" max="2312" width="7.88671875" customWidth="1"/>
    <col min="2313" max="2313" width="8.33203125" customWidth="1"/>
    <col min="2561" max="2561" width="9.33203125" customWidth="1"/>
    <col min="2562" max="2562" width="5" customWidth="1"/>
    <col min="2563" max="2563" width="4.5546875" customWidth="1"/>
    <col min="2564" max="2564" width="6.6640625" customWidth="1"/>
    <col min="2565" max="2565" width="56.21875" customWidth="1"/>
    <col min="2566" max="2566" width="9.44140625" customWidth="1"/>
    <col min="2567" max="2567" width="10.44140625" customWidth="1"/>
    <col min="2568" max="2568" width="7.88671875" customWidth="1"/>
    <col min="2569" max="2569" width="8.33203125" customWidth="1"/>
    <col min="2817" max="2817" width="9.33203125" customWidth="1"/>
    <col min="2818" max="2818" width="5" customWidth="1"/>
    <col min="2819" max="2819" width="4.5546875" customWidth="1"/>
    <col min="2820" max="2820" width="6.6640625" customWidth="1"/>
    <col min="2821" max="2821" width="56.21875" customWidth="1"/>
    <col min="2822" max="2822" width="9.44140625" customWidth="1"/>
    <col min="2823" max="2823" width="10.44140625" customWidth="1"/>
    <col min="2824" max="2824" width="7.88671875" customWidth="1"/>
    <col min="2825" max="2825" width="8.33203125" customWidth="1"/>
    <col min="3073" max="3073" width="9.33203125" customWidth="1"/>
    <col min="3074" max="3074" width="5" customWidth="1"/>
    <col min="3075" max="3075" width="4.5546875" customWidth="1"/>
    <col min="3076" max="3076" width="6.6640625" customWidth="1"/>
    <col min="3077" max="3077" width="56.21875" customWidth="1"/>
    <col min="3078" max="3078" width="9.44140625" customWidth="1"/>
    <col min="3079" max="3079" width="10.44140625" customWidth="1"/>
    <col min="3080" max="3080" width="7.88671875" customWidth="1"/>
    <col min="3081" max="3081" width="8.33203125" customWidth="1"/>
    <col min="3329" max="3329" width="9.33203125" customWidth="1"/>
    <col min="3330" max="3330" width="5" customWidth="1"/>
    <col min="3331" max="3331" width="4.5546875" customWidth="1"/>
    <col min="3332" max="3332" width="6.6640625" customWidth="1"/>
    <col min="3333" max="3333" width="56.21875" customWidth="1"/>
    <col min="3334" max="3334" width="9.44140625" customWidth="1"/>
    <col min="3335" max="3335" width="10.44140625" customWidth="1"/>
    <col min="3336" max="3336" width="7.88671875" customWidth="1"/>
    <col min="3337" max="3337" width="8.33203125" customWidth="1"/>
    <col min="3585" max="3585" width="9.33203125" customWidth="1"/>
    <col min="3586" max="3586" width="5" customWidth="1"/>
    <col min="3587" max="3587" width="4.5546875" customWidth="1"/>
    <col min="3588" max="3588" width="6.6640625" customWidth="1"/>
    <col min="3589" max="3589" width="56.21875" customWidth="1"/>
    <col min="3590" max="3590" width="9.44140625" customWidth="1"/>
    <col min="3591" max="3591" width="10.44140625" customWidth="1"/>
    <col min="3592" max="3592" width="7.88671875" customWidth="1"/>
    <col min="3593" max="3593" width="8.33203125" customWidth="1"/>
    <col min="3841" max="3841" width="9.33203125" customWidth="1"/>
    <col min="3842" max="3842" width="5" customWidth="1"/>
    <col min="3843" max="3843" width="4.5546875" customWidth="1"/>
    <col min="3844" max="3844" width="6.6640625" customWidth="1"/>
    <col min="3845" max="3845" width="56.21875" customWidth="1"/>
    <col min="3846" max="3846" width="9.44140625" customWidth="1"/>
    <col min="3847" max="3847" width="10.44140625" customWidth="1"/>
    <col min="3848" max="3848" width="7.88671875" customWidth="1"/>
    <col min="3849" max="3849" width="8.33203125" customWidth="1"/>
    <col min="4097" max="4097" width="9.33203125" customWidth="1"/>
    <col min="4098" max="4098" width="5" customWidth="1"/>
    <col min="4099" max="4099" width="4.5546875" customWidth="1"/>
    <col min="4100" max="4100" width="6.6640625" customWidth="1"/>
    <col min="4101" max="4101" width="56.21875" customWidth="1"/>
    <col min="4102" max="4102" width="9.44140625" customWidth="1"/>
    <col min="4103" max="4103" width="10.44140625" customWidth="1"/>
    <col min="4104" max="4104" width="7.88671875" customWidth="1"/>
    <col min="4105" max="4105" width="8.33203125" customWidth="1"/>
    <col min="4353" max="4353" width="9.33203125" customWidth="1"/>
    <col min="4354" max="4354" width="5" customWidth="1"/>
    <col min="4355" max="4355" width="4.5546875" customWidth="1"/>
    <col min="4356" max="4356" width="6.6640625" customWidth="1"/>
    <col min="4357" max="4357" width="56.21875" customWidth="1"/>
    <col min="4358" max="4358" width="9.44140625" customWidth="1"/>
    <col min="4359" max="4359" width="10.44140625" customWidth="1"/>
    <col min="4360" max="4360" width="7.88671875" customWidth="1"/>
    <col min="4361" max="4361" width="8.33203125" customWidth="1"/>
    <col min="4609" max="4609" width="9.33203125" customWidth="1"/>
    <col min="4610" max="4610" width="5" customWidth="1"/>
    <col min="4611" max="4611" width="4.5546875" customWidth="1"/>
    <col min="4612" max="4612" width="6.6640625" customWidth="1"/>
    <col min="4613" max="4613" width="56.21875" customWidth="1"/>
    <col min="4614" max="4614" width="9.44140625" customWidth="1"/>
    <col min="4615" max="4615" width="10.44140625" customWidth="1"/>
    <col min="4616" max="4616" width="7.88671875" customWidth="1"/>
    <col min="4617" max="4617" width="8.33203125" customWidth="1"/>
    <col min="4865" max="4865" width="9.33203125" customWidth="1"/>
    <col min="4866" max="4866" width="5" customWidth="1"/>
    <col min="4867" max="4867" width="4.5546875" customWidth="1"/>
    <col min="4868" max="4868" width="6.6640625" customWidth="1"/>
    <col min="4869" max="4869" width="56.21875" customWidth="1"/>
    <col min="4870" max="4870" width="9.44140625" customWidth="1"/>
    <col min="4871" max="4871" width="10.44140625" customWidth="1"/>
    <col min="4872" max="4872" width="7.88671875" customWidth="1"/>
    <col min="4873" max="4873" width="8.33203125" customWidth="1"/>
    <col min="5121" max="5121" width="9.33203125" customWidth="1"/>
    <col min="5122" max="5122" width="5" customWidth="1"/>
    <col min="5123" max="5123" width="4.5546875" customWidth="1"/>
    <col min="5124" max="5124" width="6.6640625" customWidth="1"/>
    <col min="5125" max="5125" width="56.21875" customWidth="1"/>
    <col min="5126" max="5126" width="9.44140625" customWidth="1"/>
    <col min="5127" max="5127" width="10.44140625" customWidth="1"/>
    <col min="5128" max="5128" width="7.88671875" customWidth="1"/>
    <col min="5129" max="5129" width="8.33203125" customWidth="1"/>
    <col min="5377" max="5377" width="9.33203125" customWidth="1"/>
    <col min="5378" max="5378" width="5" customWidth="1"/>
    <col min="5379" max="5379" width="4.5546875" customWidth="1"/>
    <col min="5380" max="5380" width="6.6640625" customWidth="1"/>
    <col min="5381" max="5381" width="56.21875" customWidth="1"/>
    <col min="5382" max="5382" width="9.44140625" customWidth="1"/>
    <col min="5383" max="5383" width="10.44140625" customWidth="1"/>
    <col min="5384" max="5384" width="7.88671875" customWidth="1"/>
    <col min="5385" max="5385" width="8.33203125" customWidth="1"/>
    <col min="5633" max="5633" width="9.33203125" customWidth="1"/>
    <col min="5634" max="5634" width="5" customWidth="1"/>
    <col min="5635" max="5635" width="4.5546875" customWidth="1"/>
    <col min="5636" max="5636" width="6.6640625" customWidth="1"/>
    <col min="5637" max="5637" width="56.21875" customWidth="1"/>
    <col min="5638" max="5638" width="9.44140625" customWidth="1"/>
    <col min="5639" max="5639" width="10.44140625" customWidth="1"/>
    <col min="5640" max="5640" width="7.88671875" customWidth="1"/>
    <col min="5641" max="5641" width="8.33203125" customWidth="1"/>
    <col min="5889" max="5889" width="9.33203125" customWidth="1"/>
    <col min="5890" max="5890" width="5" customWidth="1"/>
    <col min="5891" max="5891" width="4.5546875" customWidth="1"/>
    <col min="5892" max="5892" width="6.6640625" customWidth="1"/>
    <col min="5893" max="5893" width="56.21875" customWidth="1"/>
    <col min="5894" max="5894" width="9.44140625" customWidth="1"/>
    <col min="5895" max="5895" width="10.44140625" customWidth="1"/>
    <col min="5896" max="5896" width="7.88671875" customWidth="1"/>
    <col min="5897" max="5897" width="8.33203125" customWidth="1"/>
    <col min="6145" max="6145" width="9.33203125" customWidth="1"/>
    <col min="6146" max="6146" width="5" customWidth="1"/>
    <col min="6147" max="6147" width="4.5546875" customWidth="1"/>
    <col min="6148" max="6148" width="6.6640625" customWidth="1"/>
    <col min="6149" max="6149" width="56.21875" customWidth="1"/>
    <col min="6150" max="6150" width="9.44140625" customWidth="1"/>
    <col min="6151" max="6151" width="10.44140625" customWidth="1"/>
    <col min="6152" max="6152" width="7.88671875" customWidth="1"/>
    <col min="6153" max="6153" width="8.33203125" customWidth="1"/>
    <col min="6401" max="6401" width="9.33203125" customWidth="1"/>
    <col min="6402" max="6402" width="5" customWidth="1"/>
    <col min="6403" max="6403" width="4.5546875" customWidth="1"/>
    <col min="6404" max="6404" width="6.6640625" customWidth="1"/>
    <col min="6405" max="6405" width="56.21875" customWidth="1"/>
    <col min="6406" max="6406" width="9.44140625" customWidth="1"/>
    <col min="6407" max="6407" width="10.44140625" customWidth="1"/>
    <col min="6408" max="6408" width="7.88671875" customWidth="1"/>
    <col min="6409" max="6409" width="8.33203125" customWidth="1"/>
    <col min="6657" max="6657" width="9.33203125" customWidth="1"/>
    <col min="6658" max="6658" width="5" customWidth="1"/>
    <col min="6659" max="6659" width="4.5546875" customWidth="1"/>
    <col min="6660" max="6660" width="6.6640625" customWidth="1"/>
    <col min="6661" max="6661" width="56.21875" customWidth="1"/>
    <col min="6662" max="6662" width="9.44140625" customWidth="1"/>
    <col min="6663" max="6663" width="10.44140625" customWidth="1"/>
    <col min="6664" max="6664" width="7.88671875" customWidth="1"/>
    <col min="6665" max="6665" width="8.33203125" customWidth="1"/>
    <col min="6913" max="6913" width="9.33203125" customWidth="1"/>
    <col min="6914" max="6914" width="5" customWidth="1"/>
    <col min="6915" max="6915" width="4.5546875" customWidth="1"/>
    <col min="6916" max="6916" width="6.6640625" customWidth="1"/>
    <col min="6917" max="6917" width="56.21875" customWidth="1"/>
    <col min="6918" max="6918" width="9.44140625" customWidth="1"/>
    <col min="6919" max="6919" width="10.44140625" customWidth="1"/>
    <col min="6920" max="6920" width="7.88671875" customWidth="1"/>
    <col min="6921" max="6921" width="8.33203125" customWidth="1"/>
    <col min="7169" max="7169" width="9.33203125" customWidth="1"/>
    <col min="7170" max="7170" width="5" customWidth="1"/>
    <col min="7171" max="7171" width="4.5546875" customWidth="1"/>
    <col min="7172" max="7172" width="6.6640625" customWidth="1"/>
    <col min="7173" max="7173" width="56.21875" customWidth="1"/>
    <col min="7174" max="7174" width="9.44140625" customWidth="1"/>
    <col min="7175" max="7175" width="10.44140625" customWidth="1"/>
    <col min="7176" max="7176" width="7.88671875" customWidth="1"/>
    <col min="7177" max="7177" width="8.33203125" customWidth="1"/>
    <col min="7425" max="7425" width="9.33203125" customWidth="1"/>
    <col min="7426" max="7426" width="5" customWidth="1"/>
    <col min="7427" max="7427" width="4.5546875" customWidth="1"/>
    <col min="7428" max="7428" width="6.6640625" customWidth="1"/>
    <col min="7429" max="7429" width="56.21875" customWidth="1"/>
    <col min="7430" max="7430" width="9.44140625" customWidth="1"/>
    <col min="7431" max="7431" width="10.44140625" customWidth="1"/>
    <col min="7432" max="7432" width="7.88671875" customWidth="1"/>
    <col min="7433" max="7433" width="8.33203125" customWidth="1"/>
    <col min="7681" max="7681" width="9.33203125" customWidth="1"/>
    <col min="7682" max="7682" width="5" customWidth="1"/>
    <col min="7683" max="7683" width="4.5546875" customWidth="1"/>
    <col min="7684" max="7684" width="6.6640625" customWidth="1"/>
    <col min="7685" max="7685" width="56.21875" customWidth="1"/>
    <col min="7686" max="7686" width="9.44140625" customWidth="1"/>
    <col min="7687" max="7687" width="10.44140625" customWidth="1"/>
    <col min="7688" max="7688" width="7.88671875" customWidth="1"/>
    <col min="7689" max="7689" width="8.33203125" customWidth="1"/>
    <col min="7937" max="7937" width="9.33203125" customWidth="1"/>
    <col min="7938" max="7938" width="5" customWidth="1"/>
    <col min="7939" max="7939" width="4.5546875" customWidth="1"/>
    <col min="7940" max="7940" width="6.6640625" customWidth="1"/>
    <col min="7941" max="7941" width="56.21875" customWidth="1"/>
    <col min="7942" max="7942" width="9.44140625" customWidth="1"/>
    <col min="7943" max="7943" width="10.44140625" customWidth="1"/>
    <col min="7944" max="7944" width="7.88671875" customWidth="1"/>
    <col min="7945" max="7945" width="8.33203125" customWidth="1"/>
    <col min="8193" max="8193" width="9.33203125" customWidth="1"/>
    <col min="8194" max="8194" width="5" customWidth="1"/>
    <col min="8195" max="8195" width="4.5546875" customWidth="1"/>
    <col min="8196" max="8196" width="6.6640625" customWidth="1"/>
    <col min="8197" max="8197" width="56.21875" customWidth="1"/>
    <col min="8198" max="8198" width="9.44140625" customWidth="1"/>
    <col min="8199" max="8199" width="10.44140625" customWidth="1"/>
    <col min="8200" max="8200" width="7.88671875" customWidth="1"/>
    <col min="8201" max="8201" width="8.33203125" customWidth="1"/>
    <col min="8449" max="8449" width="9.33203125" customWidth="1"/>
    <col min="8450" max="8450" width="5" customWidth="1"/>
    <col min="8451" max="8451" width="4.5546875" customWidth="1"/>
    <col min="8452" max="8452" width="6.6640625" customWidth="1"/>
    <col min="8453" max="8453" width="56.21875" customWidth="1"/>
    <col min="8454" max="8454" width="9.44140625" customWidth="1"/>
    <col min="8455" max="8455" width="10.44140625" customWidth="1"/>
    <col min="8456" max="8456" width="7.88671875" customWidth="1"/>
    <col min="8457" max="8457" width="8.33203125" customWidth="1"/>
    <col min="8705" max="8705" width="9.33203125" customWidth="1"/>
    <col min="8706" max="8706" width="5" customWidth="1"/>
    <col min="8707" max="8707" width="4.5546875" customWidth="1"/>
    <col min="8708" max="8708" width="6.6640625" customWidth="1"/>
    <col min="8709" max="8709" width="56.21875" customWidth="1"/>
    <col min="8710" max="8710" width="9.44140625" customWidth="1"/>
    <col min="8711" max="8711" width="10.44140625" customWidth="1"/>
    <col min="8712" max="8712" width="7.88671875" customWidth="1"/>
    <col min="8713" max="8713" width="8.33203125" customWidth="1"/>
    <col min="8961" max="8961" width="9.33203125" customWidth="1"/>
    <col min="8962" max="8962" width="5" customWidth="1"/>
    <col min="8963" max="8963" width="4.5546875" customWidth="1"/>
    <col min="8964" max="8964" width="6.6640625" customWidth="1"/>
    <col min="8965" max="8965" width="56.21875" customWidth="1"/>
    <col min="8966" max="8966" width="9.44140625" customWidth="1"/>
    <col min="8967" max="8967" width="10.44140625" customWidth="1"/>
    <col min="8968" max="8968" width="7.88671875" customWidth="1"/>
    <col min="8969" max="8969" width="8.33203125" customWidth="1"/>
    <col min="9217" max="9217" width="9.33203125" customWidth="1"/>
    <col min="9218" max="9218" width="5" customWidth="1"/>
    <col min="9219" max="9219" width="4.5546875" customWidth="1"/>
    <col min="9220" max="9220" width="6.6640625" customWidth="1"/>
    <col min="9221" max="9221" width="56.21875" customWidth="1"/>
    <col min="9222" max="9222" width="9.44140625" customWidth="1"/>
    <col min="9223" max="9223" width="10.44140625" customWidth="1"/>
    <col min="9224" max="9224" width="7.88671875" customWidth="1"/>
    <col min="9225" max="9225" width="8.33203125" customWidth="1"/>
    <col min="9473" max="9473" width="9.33203125" customWidth="1"/>
    <col min="9474" max="9474" width="5" customWidth="1"/>
    <col min="9475" max="9475" width="4.5546875" customWidth="1"/>
    <col min="9476" max="9476" width="6.6640625" customWidth="1"/>
    <col min="9477" max="9477" width="56.21875" customWidth="1"/>
    <col min="9478" max="9478" width="9.44140625" customWidth="1"/>
    <col min="9479" max="9479" width="10.44140625" customWidth="1"/>
    <col min="9480" max="9480" width="7.88671875" customWidth="1"/>
    <col min="9481" max="9481" width="8.33203125" customWidth="1"/>
    <col min="9729" max="9729" width="9.33203125" customWidth="1"/>
    <col min="9730" max="9730" width="5" customWidth="1"/>
    <col min="9731" max="9731" width="4.5546875" customWidth="1"/>
    <col min="9732" max="9732" width="6.6640625" customWidth="1"/>
    <col min="9733" max="9733" width="56.21875" customWidth="1"/>
    <col min="9734" max="9734" width="9.44140625" customWidth="1"/>
    <col min="9735" max="9735" width="10.44140625" customWidth="1"/>
    <col min="9736" max="9736" width="7.88671875" customWidth="1"/>
    <col min="9737" max="9737" width="8.33203125" customWidth="1"/>
    <col min="9985" max="9985" width="9.33203125" customWidth="1"/>
    <col min="9986" max="9986" width="5" customWidth="1"/>
    <col min="9987" max="9987" width="4.5546875" customWidth="1"/>
    <col min="9988" max="9988" width="6.6640625" customWidth="1"/>
    <col min="9989" max="9989" width="56.21875" customWidth="1"/>
    <col min="9990" max="9990" width="9.44140625" customWidth="1"/>
    <col min="9991" max="9991" width="10.44140625" customWidth="1"/>
    <col min="9992" max="9992" width="7.88671875" customWidth="1"/>
    <col min="9993" max="9993" width="8.33203125" customWidth="1"/>
    <col min="10241" max="10241" width="9.33203125" customWidth="1"/>
    <col min="10242" max="10242" width="5" customWidth="1"/>
    <col min="10243" max="10243" width="4.5546875" customWidth="1"/>
    <col min="10244" max="10244" width="6.6640625" customWidth="1"/>
    <col min="10245" max="10245" width="56.21875" customWidth="1"/>
    <col min="10246" max="10246" width="9.44140625" customWidth="1"/>
    <col min="10247" max="10247" width="10.44140625" customWidth="1"/>
    <col min="10248" max="10248" width="7.88671875" customWidth="1"/>
    <col min="10249" max="10249" width="8.33203125" customWidth="1"/>
    <col min="10497" max="10497" width="9.33203125" customWidth="1"/>
    <col min="10498" max="10498" width="5" customWidth="1"/>
    <col min="10499" max="10499" width="4.5546875" customWidth="1"/>
    <col min="10500" max="10500" width="6.6640625" customWidth="1"/>
    <col min="10501" max="10501" width="56.21875" customWidth="1"/>
    <col min="10502" max="10502" width="9.44140625" customWidth="1"/>
    <col min="10503" max="10503" width="10.44140625" customWidth="1"/>
    <col min="10504" max="10504" width="7.88671875" customWidth="1"/>
    <col min="10505" max="10505" width="8.33203125" customWidth="1"/>
    <col min="10753" max="10753" width="9.33203125" customWidth="1"/>
    <col min="10754" max="10754" width="5" customWidth="1"/>
    <col min="10755" max="10755" width="4.5546875" customWidth="1"/>
    <col min="10756" max="10756" width="6.6640625" customWidth="1"/>
    <col min="10757" max="10757" width="56.21875" customWidth="1"/>
    <col min="10758" max="10758" width="9.44140625" customWidth="1"/>
    <col min="10759" max="10759" width="10.44140625" customWidth="1"/>
    <col min="10760" max="10760" width="7.88671875" customWidth="1"/>
    <col min="10761" max="10761" width="8.33203125" customWidth="1"/>
    <col min="11009" max="11009" width="9.33203125" customWidth="1"/>
    <col min="11010" max="11010" width="5" customWidth="1"/>
    <col min="11011" max="11011" width="4.5546875" customWidth="1"/>
    <col min="11012" max="11012" width="6.6640625" customWidth="1"/>
    <col min="11013" max="11013" width="56.21875" customWidth="1"/>
    <col min="11014" max="11014" width="9.44140625" customWidth="1"/>
    <col min="11015" max="11015" width="10.44140625" customWidth="1"/>
    <col min="11016" max="11016" width="7.88671875" customWidth="1"/>
    <col min="11017" max="11017" width="8.33203125" customWidth="1"/>
    <col min="11265" max="11265" width="9.33203125" customWidth="1"/>
    <col min="11266" max="11266" width="5" customWidth="1"/>
    <col min="11267" max="11267" width="4.5546875" customWidth="1"/>
    <col min="11268" max="11268" width="6.6640625" customWidth="1"/>
    <col min="11269" max="11269" width="56.21875" customWidth="1"/>
    <col min="11270" max="11270" width="9.44140625" customWidth="1"/>
    <col min="11271" max="11271" width="10.44140625" customWidth="1"/>
    <col min="11272" max="11272" width="7.88671875" customWidth="1"/>
    <col min="11273" max="11273" width="8.33203125" customWidth="1"/>
    <col min="11521" max="11521" width="9.33203125" customWidth="1"/>
    <col min="11522" max="11522" width="5" customWidth="1"/>
    <col min="11523" max="11523" width="4.5546875" customWidth="1"/>
    <col min="11524" max="11524" width="6.6640625" customWidth="1"/>
    <col min="11525" max="11525" width="56.21875" customWidth="1"/>
    <col min="11526" max="11526" width="9.44140625" customWidth="1"/>
    <col min="11527" max="11527" width="10.44140625" customWidth="1"/>
    <col min="11528" max="11528" width="7.88671875" customWidth="1"/>
    <col min="11529" max="11529" width="8.33203125" customWidth="1"/>
    <col min="11777" max="11777" width="9.33203125" customWidth="1"/>
    <col min="11778" max="11778" width="5" customWidth="1"/>
    <col min="11779" max="11779" width="4.5546875" customWidth="1"/>
    <col min="11780" max="11780" width="6.6640625" customWidth="1"/>
    <col min="11781" max="11781" width="56.21875" customWidth="1"/>
    <col min="11782" max="11782" width="9.44140625" customWidth="1"/>
    <col min="11783" max="11783" width="10.44140625" customWidth="1"/>
    <col min="11784" max="11784" width="7.88671875" customWidth="1"/>
    <col min="11785" max="11785" width="8.33203125" customWidth="1"/>
    <col min="12033" max="12033" width="9.33203125" customWidth="1"/>
    <col min="12034" max="12034" width="5" customWidth="1"/>
    <col min="12035" max="12035" width="4.5546875" customWidth="1"/>
    <col min="12036" max="12036" width="6.6640625" customWidth="1"/>
    <col min="12037" max="12037" width="56.21875" customWidth="1"/>
    <col min="12038" max="12038" width="9.44140625" customWidth="1"/>
    <col min="12039" max="12039" width="10.44140625" customWidth="1"/>
    <col min="12040" max="12040" width="7.88671875" customWidth="1"/>
    <col min="12041" max="12041" width="8.33203125" customWidth="1"/>
    <col min="12289" max="12289" width="9.33203125" customWidth="1"/>
    <col min="12290" max="12290" width="5" customWidth="1"/>
    <col min="12291" max="12291" width="4.5546875" customWidth="1"/>
    <col min="12292" max="12292" width="6.6640625" customWidth="1"/>
    <col min="12293" max="12293" width="56.21875" customWidth="1"/>
    <col min="12294" max="12294" width="9.44140625" customWidth="1"/>
    <col min="12295" max="12295" width="10.44140625" customWidth="1"/>
    <col min="12296" max="12296" width="7.88671875" customWidth="1"/>
    <col min="12297" max="12297" width="8.33203125" customWidth="1"/>
    <col min="12545" max="12545" width="9.33203125" customWidth="1"/>
    <col min="12546" max="12546" width="5" customWidth="1"/>
    <col min="12547" max="12547" width="4.5546875" customWidth="1"/>
    <col min="12548" max="12548" width="6.6640625" customWidth="1"/>
    <col min="12549" max="12549" width="56.21875" customWidth="1"/>
    <col min="12550" max="12550" width="9.44140625" customWidth="1"/>
    <col min="12551" max="12551" width="10.44140625" customWidth="1"/>
    <col min="12552" max="12552" width="7.88671875" customWidth="1"/>
    <col min="12553" max="12553" width="8.33203125" customWidth="1"/>
    <col min="12801" max="12801" width="9.33203125" customWidth="1"/>
    <col min="12802" max="12802" width="5" customWidth="1"/>
    <col min="12803" max="12803" width="4.5546875" customWidth="1"/>
    <col min="12804" max="12804" width="6.6640625" customWidth="1"/>
    <col min="12805" max="12805" width="56.21875" customWidth="1"/>
    <col min="12806" max="12806" width="9.44140625" customWidth="1"/>
    <col min="12807" max="12807" width="10.44140625" customWidth="1"/>
    <col min="12808" max="12808" width="7.88671875" customWidth="1"/>
    <col min="12809" max="12809" width="8.33203125" customWidth="1"/>
    <col min="13057" max="13057" width="9.33203125" customWidth="1"/>
    <col min="13058" max="13058" width="5" customWidth="1"/>
    <col min="13059" max="13059" width="4.5546875" customWidth="1"/>
    <col min="13060" max="13060" width="6.6640625" customWidth="1"/>
    <col min="13061" max="13061" width="56.21875" customWidth="1"/>
    <col min="13062" max="13062" width="9.44140625" customWidth="1"/>
    <col min="13063" max="13063" width="10.44140625" customWidth="1"/>
    <col min="13064" max="13064" width="7.88671875" customWidth="1"/>
    <col min="13065" max="13065" width="8.33203125" customWidth="1"/>
    <col min="13313" max="13313" width="9.33203125" customWidth="1"/>
    <col min="13314" max="13314" width="5" customWidth="1"/>
    <col min="13315" max="13315" width="4.5546875" customWidth="1"/>
    <col min="13316" max="13316" width="6.6640625" customWidth="1"/>
    <col min="13317" max="13317" width="56.21875" customWidth="1"/>
    <col min="13318" max="13318" width="9.44140625" customWidth="1"/>
    <col min="13319" max="13319" width="10.44140625" customWidth="1"/>
    <col min="13320" max="13320" width="7.88671875" customWidth="1"/>
    <col min="13321" max="13321" width="8.33203125" customWidth="1"/>
    <col min="13569" max="13569" width="9.33203125" customWidth="1"/>
    <col min="13570" max="13570" width="5" customWidth="1"/>
    <col min="13571" max="13571" width="4.5546875" customWidth="1"/>
    <col min="13572" max="13572" width="6.6640625" customWidth="1"/>
    <col min="13573" max="13573" width="56.21875" customWidth="1"/>
    <col min="13574" max="13574" width="9.44140625" customWidth="1"/>
    <col min="13575" max="13575" width="10.44140625" customWidth="1"/>
    <col min="13576" max="13576" width="7.88671875" customWidth="1"/>
    <col min="13577" max="13577" width="8.33203125" customWidth="1"/>
    <col min="13825" max="13825" width="9.33203125" customWidth="1"/>
    <col min="13826" max="13826" width="5" customWidth="1"/>
    <col min="13827" max="13827" width="4.5546875" customWidth="1"/>
    <col min="13828" max="13828" width="6.6640625" customWidth="1"/>
    <col min="13829" max="13829" width="56.21875" customWidth="1"/>
    <col min="13830" max="13830" width="9.44140625" customWidth="1"/>
    <col min="13831" max="13831" width="10.44140625" customWidth="1"/>
    <col min="13832" max="13832" width="7.88671875" customWidth="1"/>
    <col min="13833" max="13833" width="8.33203125" customWidth="1"/>
    <col min="14081" max="14081" width="9.33203125" customWidth="1"/>
    <col min="14082" max="14082" width="5" customWidth="1"/>
    <col min="14083" max="14083" width="4.5546875" customWidth="1"/>
    <col min="14084" max="14084" width="6.6640625" customWidth="1"/>
    <col min="14085" max="14085" width="56.21875" customWidth="1"/>
    <col min="14086" max="14086" width="9.44140625" customWidth="1"/>
    <col min="14087" max="14087" width="10.44140625" customWidth="1"/>
    <col min="14088" max="14088" width="7.88671875" customWidth="1"/>
    <col min="14089" max="14089" width="8.33203125" customWidth="1"/>
    <col min="14337" max="14337" width="9.33203125" customWidth="1"/>
    <col min="14338" max="14338" width="5" customWidth="1"/>
    <col min="14339" max="14339" width="4.5546875" customWidth="1"/>
    <col min="14340" max="14340" width="6.6640625" customWidth="1"/>
    <col min="14341" max="14341" width="56.21875" customWidth="1"/>
    <col min="14342" max="14342" width="9.44140625" customWidth="1"/>
    <col min="14343" max="14343" width="10.44140625" customWidth="1"/>
    <col min="14344" max="14344" width="7.88671875" customWidth="1"/>
    <col min="14345" max="14345" width="8.33203125" customWidth="1"/>
    <col min="14593" max="14593" width="9.33203125" customWidth="1"/>
    <col min="14594" max="14594" width="5" customWidth="1"/>
    <col min="14595" max="14595" width="4.5546875" customWidth="1"/>
    <col min="14596" max="14596" width="6.6640625" customWidth="1"/>
    <col min="14597" max="14597" width="56.21875" customWidth="1"/>
    <col min="14598" max="14598" width="9.44140625" customWidth="1"/>
    <col min="14599" max="14599" width="10.44140625" customWidth="1"/>
    <col min="14600" max="14600" width="7.88671875" customWidth="1"/>
    <col min="14601" max="14601" width="8.33203125" customWidth="1"/>
    <col min="14849" max="14849" width="9.33203125" customWidth="1"/>
    <col min="14850" max="14850" width="5" customWidth="1"/>
    <col min="14851" max="14851" width="4.5546875" customWidth="1"/>
    <col min="14852" max="14852" width="6.6640625" customWidth="1"/>
    <col min="14853" max="14853" width="56.21875" customWidth="1"/>
    <col min="14854" max="14854" width="9.44140625" customWidth="1"/>
    <col min="14855" max="14855" width="10.44140625" customWidth="1"/>
    <col min="14856" max="14856" width="7.88671875" customWidth="1"/>
    <col min="14857" max="14857" width="8.33203125" customWidth="1"/>
    <col min="15105" max="15105" width="9.33203125" customWidth="1"/>
    <col min="15106" max="15106" width="5" customWidth="1"/>
    <col min="15107" max="15107" width="4.5546875" customWidth="1"/>
    <col min="15108" max="15108" width="6.6640625" customWidth="1"/>
    <col min="15109" max="15109" width="56.21875" customWidth="1"/>
    <col min="15110" max="15110" width="9.44140625" customWidth="1"/>
    <col min="15111" max="15111" width="10.44140625" customWidth="1"/>
    <col min="15112" max="15112" width="7.88671875" customWidth="1"/>
    <col min="15113" max="15113" width="8.33203125" customWidth="1"/>
    <col min="15361" max="15361" width="9.33203125" customWidth="1"/>
    <col min="15362" max="15362" width="5" customWidth="1"/>
    <col min="15363" max="15363" width="4.5546875" customWidth="1"/>
    <col min="15364" max="15364" width="6.6640625" customWidth="1"/>
    <col min="15365" max="15365" width="56.21875" customWidth="1"/>
    <col min="15366" max="15366" width="9.44140625" customWidth="1"/>
    <col min="15367" max="15367" width="10.44140625" customWidth="1"/>
    <col min="15368" max="15368" width="7.88671875" customWidth="1"/>
    <col min="15369" max="15369" width="8.33203125" customWidth="1"/>
    <col min="15617" max="15617" width="9.33203125" customWidth="1"/>
    <col min="15618" max="15618" width="5" customWidth="1"/>
    <col min="15619" max="15619" width="4.5546875" customWidth="1"/>
    <col min="15620" max="15620" width="6.6640625" customWidth="1"/>
    <col min="15621" max="15621" width="56.21875" customWidth="1"/>
    <col min="15622" max="15622" width="9.44140625" customWidth="1"/>
    <col min="15623" max="15623" width="10.44140625" customWidth="1"/>
    <col min="15624" max="15624" width="7.88671875" customWidth="1"/>
    <col min="15625" max="15625" width="8.33203125" customWidth="1"/>
    <col min="15873" max="15873" width="9.33203125" customWidth="1"/>
    <col min="15874" max="15874" width="5" customWidth="1"/>
    <col min="15875" max="15875" width="4.5546875" customWidth="1"/>
    <col min="15876" max="15876" width="6.6640625" customWidth="1"/>
    <col min="15877" max="15877" width="56.21875" customWidth="1"/>
    <col min="15878" max="15878" width="9.44140625" customWidth="1"/>
    <col min="15879" max="15879" width="10.44140625" customWidth="1"/>
    <col min="15880" max="15880" width="7.88671875" customWidth="1"/>
    <col min="15881" max="15881" width="8.33203125" customWidth="1"/>
    <col min="16129" max="16129" width="9.33203125" customWidth="1"/>
    <col min="16130" max="16130" width="5" customWidth="1"/>
    <col min="16131" max="16131" width="4.5546875" customWidth="1"/>
    <col min="16132" max="16132" width="6.6640625" customWidth="1"/>
    <col min="16133" max="16133" width="56.21875" customWidth="1"/>
    <col min="16134" max="16134" width="9.44140625" customWidth="1"/>
    <col min="16135" max="16135" width="10.44140625" customWidth="1"/>
    <col min="16136" max="16136" width="7.88671875" customWidth="1"/>
    <col min="16137" max="16137" width="8.33203125" customWidth="1"/>
  </cols>
  <sheetData>
    <row r="1" spans="2:7" ht="40.5" customHeight="1" x14ac:dyDescent="0.65">
      <c r="B1" s="1"/>
      <c r="C1" s="2"/>
      <c r="D1" s="71"/>
      <c r="E1" s="4"/>
      <c r="F1" s="72"/>
      <c r="G1" s="72"/>
    </row>
    <row r="2" spans="2:7" ht="12" customHeight="1" x14ac:dyDescent="0.25">
      <c r="B2" s="7"/>
      <c r="C2" s="71"/>
      <c r="D2" s="71"/>
      <c r="E2" s="8"/>
      <c r="F2" s="71"/>
      <c r="G2" s="71"/>
    </row>
    <row r="3" spans="2:7" ht="12.75" customHeight="1" x14ac:dyDescent="0.25">
      <c r="B3" s="73"/>
      <c r="C3" s="73"/>
      <c r="D3" s="8"/>
      <c r="E3" s="9" t="s">
        <v>47</v>
      </c>
      <c r="F3" s="8"/>
      <c r="G3" s="73"/>
    </row>
    <row r="4" spans="2:7" ht="12.75" customHeight="1" thickBot="1" x14ac:dyDescent="0.3">
      <c r="B4" s="73"/>
      <c r="C4" s="9"/>
      <c r="D4" s="8"/>
      <c r="E4" s="9" t="s">
        <v>105</v>
      </c>
      <c r="F4" s="8"/>
      <c r="G4" s="73"/>
    </row>
    <row r="5" spans="2:7" ht="12" customHeight="1" x14ac:dyDescent="0.25">
      <c r="B5" s="74"/>
      <c r="C5" s="74"/>
      <c r="D5" s="74"/>
      <c r="E5" s="74"/>
      <c r="F5" s="74"/>
      <c r="G5" s="74"/>
    </row>
    <row r="6" spans="2:7" ht="12" customHeight="1" x14ac:dyDescent="0.3">
      <c r="B6" s="75" t="s">
        <v>48</v>
      </c>
      <c r="C6" s="12"/>
      <c r="D6" s="13" t="s">
        <v>133</v>
      </c>
      <c r="E6" s="12"/>
      <c r="F6" s="13" t="s">
        <v>134</v>
      </c>
      <c r="G6" s="76"/>
    </row>
    <row r="7" spans="2:7" ht="12" customHeight="1" x14ac:dyDescent="0.25">
      <c r="B7" s="16" t="s">
        <v>49</v>
      </c>
      <c r="C7" s="15"/>
      <c r="D7" s="113" t="s">
        <v>137</v>
      </c>
      <c r="E7" s="68"/>
      <c r="F7" s="69"/>
      <c r="G7" s="76"/>
    </row>
    <row r="8" spans="2:7" ht="12" customHeight="1" x14ac:dyDescent="0.3">
      <c r="B8" s="16" t="s">
        <v>50</v>
      </c>
      <c r="C8" s="16"/>
      <c r="D8" s="67" t="s">
        <v>135</v>
      </c>
      <c r="E8" s="70"/>
      <c r="F8" s="113">
        <v>913388493</v>
      </c>
    </row>
    <row r="9" spans="2:7" ht="12" customHeight="1" x14ac:dyDescent="0.3">
      <c r="B9" s="16" t="s">
        <v>5</v>
      </c>
      <c r="C9" s="16"/>
      <c r="D9" s="67" t="s">
        <v>136</v>
      </c>
      <c r="E9" s="136"/>
      <c r="F9" s="67"/>
    </row>
    <row r="10" spans="2:7" ht="12" customHeight="1" x14ac:dyDescent="0.25">
      <c r="B10" s="16" t="s">
        <v>51</v>
      </c>
      <c r="C10" s="15"/>
      <c r="D10" s="77" t="s">
        <v>52</v>
      </c>
      <c r="E10" s="78"/>
    </row>
    <row r="11" spans="2:7" ht="12" customHeight="1" x14ac:dyDescent="0.25">
      <c r="B11" s="15"/>
      <c r="C11" s="15"/>
      <c r="D11" s="16"/>
      <c r="E11" s="15"/>
    </row>
    <row r="12" spans="2:7" ht="12" customHeight="1" thickBot="1" x14ac:dyDescent="0.3">
      <c r="B12" s="15"/>
      <c r="C12" s="16"/>
      <c r="D12" s="15"/>
      <c r="E12" s="15"/>
    </row>
    <row r="13" spans="2:7" ht="12" customHeight="1" x14ac:dyDescent="0.25">
      <c r="B13" s="23"/>
      <c r="C13" s="79"/>
      <c r="D13" s="79"/>
      <c r="E13" s="23"/>
      <c r="F13" s="23" t="s">
        <v>4</v>
      </c>
      <c r="G13" s="80" t="s">
        <v>2</v>
      </c>
    </row>
    <row r="14" spans="2:7" ht="12" customHeight="1" thickBot="1" x14ac:dyDescent="0.3">
      <c r="B14" s="81" t="s">
        <v>0</v>
      </c>
      <c r="C14" s="82" t="s">
        <v>53</v>
      </c>
      <c r="D14" s="82" t="s">
        <v>3</v>
      </c>
      <c r="E14" s="81" t="s">
        <v>54</v>
      </c>
      <c r="F14" s="81" t="s">
        <v>55</v>
      </c>
      <c r="G14" s="83" t="s">
        <v>56</v>
      </c>
    </row>
    <row r="15" spans="2:7" ht="12" customHeight="1" x14ac:dyDescent="0.25">
      <c r="B15" s="24"/>
      <c r="C15" s="25"/>
      <c r="D15" s="84"/>
      <c r="E15" s="23"/>
      <c r="F15" s="26"/>
      <c r="G15" s="26"/>
    </row>
    <row r="16" spans="2:7" ht="12" customHeight="1" x14ac:dyDescent="0.25">
      <c r="B16" s="27">
        <v>1</v>
      </c>
      <c r="C16" s="29">
        <v>242</v>
      </c>
      <c r="D16" s="85" t="s">
        <v>3</v>
      </c>
      <c r="E16" s="34" t="s">
        <v>57</v>
      </c>
      <c r="F16" s="86">
        <v>100</v>
      </c>
      <c r="G16" s="86">
        <f t="shared" ref="G16:G20" si="0">C16*F16</f>
        <v>24200</v>
      </c>
    </row>
    <row r="17" spans="2:8" ht="12" customHeight="1" x14ac:dyDescent="0.25">
      <c r="B17" s="27">
        <v>2</v>
      </c>
      <c r="C17" s="29">
        <v>50</v>
      </c>
      <c r="D17" s="85" t="s">
        <v>3</v>
      </c>
      <c r="E17" s="34" t="s">
        <v>58</v>
      </c>
      <c r="F17" s="86">
        <v>160</v>
      </c>
      <c r="G17" s="86">
        <f t="shared" si="0"/>
        <v>8000</v>
      </c>
    </row>
    <row r="18" spans="2:8" ht="12" customHeight="1" x14ac:dyDescent="0.25">
      <c r="B18" s="27">
        <v>3</v>
      </c>
      <c r="C18" s="29">
        <v>242</v>
      </c>
      <c r="D18" s="85" t="s">
        <v>3</v>
      </c>
      <c r="E18" s="30" t="s">
        <v>59</v>
      </c>
      <c r="F18" s="86">
        <v>120</v>
      </c>
      <c r="G18" s="86">
        <f t="shared" si="0"/>
        <v>29040</v>
      </c>
    </row>
    <row r="19" spans="2:8" ht="12" customHeight="1" x14ac:dyDescent="0.25">
      <c r="B19" s="27">
        <v>4</v>
      </c>
      <c r="C19" s="29">
        <v>50</v>
      </c>
      <c r="D19" s="85" t="s">
        <v>3</v>
      </c>
      <c r="E19" s="30" t="s">
        <v>60</v>
      </c>
      <c r="F19" s="86">
        <v>220</v>
      </c>
      <c r="G19" s="86">
        <f t="shared" si="0"/>
        <v>11000</v>
      </c>
    </row>
    <row r="20" spans="2:8" ht="12" customHeight="1" x14ac:dyDescent="0.25">
      <c r="B20" s="27">
        <v>5</v>
      </c>
      <c r="C20" s="87">
        <v>1</v>
      </c>
      <c r="D20" s="85" t="s">
        <v>3</v>
      </c>
      <c r="E20" s="34" t="s">
        <v>61</v>
      </c>
      <c r="F20" s="88">
        <v>30000</v>
      </c>
      <c r="G20" s="86">
        <f t="shared" si="0"/>
        <v>30000</v>
      </c>
    </row>
    <row r="21" spans="2:8" ht="12" customHeight="1" thickBot="1" x14ac:dyDescent="0.3">
      <c r="B21" s="89"/>
      <c r="C21" s="90"/>
      <c r="D21" s="91"/>
      <c r="E21" s="92"/>
      <c r="F21" s="93"/>
      <c r="G21" s="86"/>
    </row>
    <row r="22" spans="2:8" ht="12" customHeight="1" x14ac:dyDescent="0.25">
      <c r="B22" s="94"/>
      <c r="C22" s="74"/>
      <c r="D22" s="95"/>
      <c r="E22" s="96" t="s">
        <v>62</v>
      </c>
      <c r="F22" s="97" t="s">
        <v>63</v>
      </c>
      <c r="G22" s="98">
        <f>SUM(G16:G21)</f>
        <v>102240</v>
      </c>
    </row>
    <row r="23" spans="2:8" ht="12" customHeight="1" x14ac:dyDescent="0.25">
      <c r="B23" s="99"/>
      <c r="C23" s="76"/>
      <c r="D23" s="100"/>
      <c r="E23" s="101" t="s">
        <v>64</v>
      </c>
      <c r="F23" s="102" t="s">
        <v>63</v>
      </c>
      <c r="G23" s="103">
        <f>G22*18%</f>
        <v>18403.2</v>
      </c>
    </row>
    <row r="24" spans="2:8" ht="12" customHeight="1" thickBot="1" x14ac:dyDescent="0.3">
      <c r="B24" s="104"/>
      <c r="C24" s="105"/>
      <c r="D24" s="105"/>
      <c r="E24" s="106" t="s">
        <v>2</v>
      </c>
      <c r="F24" s="107" t="s">
        <v>63</v>
      </c>
      <c r="G24" s="108">
        <f>SUM(G22:G23)</f>
        <v>120643.2</v>
      </c>
    </row>
    <row r="25" spans="2:8" ht="12" customHeight="1" x14ac:dyDescent="0.25">
      <c r="F25" s="109"/>
      <c r="G25" s="109"/>
    </row>
    <row r="26" spans="2:8" ht="12" customHeight="1" x14ac:dyDescent="0.25">
      <c r="F26" s="109"/>
      <c r="G26" s="109"/>
    </row>
    <row r="27" spans="2:8" ht="12" customHeight="1" x14ac:dyDescent="0.25">
      <c r="B27" s="16" t="s">
        <v>6</v>
      </c>
      <c r="D27" s="61" t="s">
        <v>65</v>
      </c>
      <c r="G27" s="109"/>
    </row>
    <row r="28" spans="2:8" ht="12" customHeight="1" x14ac:dyDescent="0.25">
      <c r="B28" s="16"/>
      <c r="C28" s="62"/>
      <c r="D28" s="110" t="s">
        <v>66</v>
      </c>
      <c r="E28" s="111"/>
      <c r="F28" s="112"/>
      <c r="G28" s="109"/>
      <c r="H28" s="109"/>
    </row>
    <row r="29" spans="2:8" ht="12" customHeight="1" x14ac:dyDescent="0.25">
      <c r="B29" s="16"/>
      <c r="C29" s="62"/>
      <c r="D29" s="15" t="s">
        <v>67</v>
      </c>
      <c r="E29" s="62"/>
      <c r="G29" s="109"/>
      <c r="H29" s="109"/>
    </row>
    <row r="30" spans="2:8" ht="12" customHeight="1" x14ac:dyDescent="0.25">
      <c r="B30" s="16"/>
      <c r="C30" s="62"/>
      <c r="D30" s="15" t="s">
        <v>68</v>
      </c>
      <c r="E30" s="62"/>
      <c r="G30" s="109"/>
      <c r="H30" s="109"/>
    </row>
    <row r="31" spans="2:8" ht="12" customHeight="1" x14ac:dyDescent="0.25">
      <c r="B31" s="16" t="s">
        <v>8</v>
      </c>
      <c r="C31" s="62"/>
      <c r="D31" s="15" t="s">
        <v>69</v>
      </c>
      <c r="E31" s="62"/>
    </row>
    <row r="32" spans="2:8" ht="12" customHeight="1" x14ac:dyDescent="0.25">
      <c r="B32" s="16" t="s">
        <v>9</v>
      </c>
      <c r="C32" s="62"/>
      <c r="D32" s="15" t="s">
        <v>70</v>
      </c>
      <c r="E32" s="62"/>
    </row>
    <row r="33" spans="2:8" ht="12" customHeight="1" x14ac:dyDescent="0.25">
      <c r="B33" s="63" t="s">
        <v>10</v>
      </c>
      <c r="C33" s="62"/>
      <c r="D33" s="15" t="s">
        <v>32</v>
      </c>
      <c r="E33" s="15"/>
      <c r="H33" s="62"/>
    </row>
    <row r="34" spans="2:8" ht="12" customHeight="1" x14ac:dyDescent="0.25">
      <c r="B34" s="113"/>
      <c r="C34" s="62"/>
      <c r="D34" s="65" t="s">
        <v>33</v>
      </c>
      <c r="E34" s="15"/>
    </row>
    <row r="35" spans="2:8" ht="12" customHeight="1" x14ac:dyDescent="0.25">
      <c r="C35" s="15"/>
      <c r="D35" s="15" t="s">
        <v>34</v>
      </c>
      <c r="E35" s="15"/>
    </row>
    <row r="36" spans="2:8" ht="12" customHeight="1" x14ac:dyDescent="0.25">
      <c r="C36" s="15"/>
      <c r="D36" s="15" t="s">
        <v>35</v>
      </c>
      <c r="E36" s="15"/>
      <c r="H36" s="109"/>
    </row>
    <row r="37" spans="2:8" ht="12" customHeight="1" x14ac:dyDescent="0.25">
      <c r="C37" s="15"/>
      <c r="D37" s="15" t="s">
        <v>12</v>
      </c>
      <c r="E37" s="15"/>
    </row>
    <row r="38" spans="2:8" ht="12" customHeight="1" x14ac:dyDescent="0.25">
      <c r="B38" s="62"/>
      <c r="C38" s="16"/>
      <c r="D38" s="15"/>
      <c r="E38" s="62"/>
    </row>
    <row r="39" spans="2:8" ht="12" customHeight="1" x14ac:dyDescent="0.25">
      <c r="B39" s="62"/>
      <c r="C39" s="62" t="s">
        <v>71</v>
      </c>
      <c r="D39" s="15"/>
      <c r="E39" s="62"/>
      <c r="F39" s="113" t="s">
        <v>1</v>
      </c>
      <c r="G39" s="113"/>
      <c r="H39" s="62"/>
    </row>
    <row r="40" spans="2:8" ht="12" customHeight="1" x14ac:dyDescent="0.25">
      <c r="B40" s="62"/>
      <c r="C40" s="113" t="s">
        <v>72</v>
      </c>
      <c r="D40" s="15"/>
    </row>
    <row r="41" spans="2:8" ht="12" customHeight="1" x14ac:dyDescent="0.25">
      <c r="B41" s="62"/>
      <c r="C41" s="113"/>
      <c r="D41" s="15"/>
    </row>
    <row r="42" spans="2:8" ht="12" customHeight="1" x14ac:dyDescent="0.25">
      <c r="B42" s="62"/>
      <c r="C42" s="62"/>
      <c r="D42" s="62"/>
      <c r="G42" s="109"/>
      <c r="H42" s="109"/>
    </row>
    <row r="43" spans="2:8" ht="12" customHeight="1" x14ac:dyDescent="0.25">
      <c r="C43" s="114" t="s">
        <v>73</v>
      </c>
      <c r="D43" s="16"/>
      <c r="E43" s="62"/>
    </row>
    <row r="44" spans="2:8" ht="12" customHeight="1" x14ac:dyDescent="0.25">
      <c r="C44" s="114" t="s">
        <v>74</v>
      </c>
    </row>
    <row r="45" spans="2:8" ht="12" customHeight="1" x14ac:dyDescent="0.25">
      <c r="C45" s="114" t="s">
        <v>75</v>
      </c>
    </row>
    <row r="46" spans="2:8" ht="12" customHeight="1" x14ac:dyDescent="0.25">
      <c r="C46" s="114"/>
    </row>
    <row r="47" spans="2:8" ht="12" customHeigh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SUMINISTRO</vt:lpstr>
      <vt:lpstr>SERVICIO</vt:lpstr>
      <vt:lpstr>SUMINISTRO!Títulos_a_imprimir</vt:lpstr>
    </vt:vector>
  </TitlesOfParts>
  <Company>CC REGEYSER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Cutisaca</dc:creator>
  <cp:lastModifiedBy>jimmy</cp:lastModifiedBy>
  <cp:lastPrinted>2014-01-31T16:25:24Z</cp:lastPrinted>
  <dcterms:created xsi:type="dcterms:W3CDTF">1998-02-18T04:35:35Z</dcterms:created>
  <dcterms:modified xsi:type="dcterms:W3CDTF">2022-04-11T21:55:13Z</dcterms:modified>
</cp:coreProperties>
</file>