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 Albert\Desktop\21. ANEXOS DE CARPETA DE FINANIAMIENTO\12.EXPEDIENTE TECNICO\7. PRESUPUESTO\7.4 MANO DE OBRA\"/>
    </mc:Choice>
  </mc:AlternateContent>
  <xr:revisionPtr revIDLastSave="0" documentId="13_ncr:1_{BFA71739-183D-4914-957F-9986F5447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no de Obra" sheetId="1" r:id="rId1"/>
  </sheets>
  <definedNames>
    <definedName name="ACERO">#REF!</definedName>
    <definedName name="_xlnm.Print_Area" localSheetId="0">'Mano de Obra'!$A$1:$G$45</definedName>
    <definedName name="CEMENTO">#REF!</definedName>
    <definedName name="CONCHAN">#REF!</definedName>
    <definedName name="LIMA">#REF!</definedName>
    <definedName name="PAG">#REF!</definedName>
    <definedName name="PLANCH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1" l="1"/>
  <c r="E17" i="1"/>
  <c r="G17" i="1"/>
  <c r="F17" i="1"/>
  <c r="G16" i="1"/>
  <c r="E14" i="1"/>
  <c r="E18" i="1" s="1"/>
  <c r="E21" i="1" s="1"/>
  <c r="E22" i="1" s="1"/>
  <c r="G25" i="1" l="1"/>
  <c r="G26" i="1"/>
  <c r="G27" i="1"/>
  <c r="C36" i="1"/>
  <c r="C37" i="1"/>
  <c r="G18" i="1" l="1"/>
  <c r="F15" i="1"/>
  <c r="F18" i="1" s="1"/>
  <c r="G21" i="1" l="1"/>
  <c r="G22" i="1" s="1"/>
  <c r="F21" i="1"/>
  <c r="F22" i="1" s="1"/>
</calcChain>
</file>

<file path=xl/sharedStrings.xml><?xml version="1.0" encoding="utf-8"?>
<sst xmlns="http://schemas.openxmlformats.org/spreadsheetml/2006/main" count="40" uniqueCount="35">
  <si>
    <t>COSTO DE MANO DE OBRA</t>
  </si>
  <si>
    <t xml:space="preserve">PROYECTO: </t>
  </si>
  <si>
    <t xml:space="preserve">FECHA:                                      </t>
  </si>
  <si>
    <t>CUADRO DE JORNALES VIGENTES</t>
  </si>
  <si>
    <t>DESCRIPCION</t>
  </si>
  <si>
    <t>CATEGORIA</t>
  </si>
  <si>
    <t>OPERARIO</t>
  </si>
  <si>
    <t>OFICIAL</t>
  </si>
  <si>
    <t>PEON</t>
  </si>
  <si>
    <t>REMUNERACIÓN BÁSICA VIGENTE (RB)</t>
  </si>
  <si>
    <t>BONIFICACIÓN UNIFICADA DE CONSTRUCCIÓN (BUC)</t>
  </si>
  <si>
    <t xml:space="preserve">Del Operario </t>
  </si>
  <si>
    <t>Del Oficial</t>
  </si>
  <si>
    <t>Del Peon</t>
  </si>
  <si>
    <t>LEYES Y BENEFICIOS SOCIALES SOBRE LA RB</t>
  </si>
  <si>
    <t>LEYES Y BENEFICIOS SOCIALES SOBRE EL BUC</t>
  </si>
  <si>
    <t>BONIFICACIÓN POR MOVILIDAD ACUMULADA</t>
  </si>
  <si>
    <t>OVEROL (02 UNIDADES ANUALES)</t>
  </si>
  <si>
    <t>Total día de 8 horas</t>
  </si>
  <si>
    <t>Costo Hora Hombre (HH) S/.</t>
  </si>
  <si>
    <t>CAPATAZ =</t>
  </si>
  <si>
    <t>DEL OPERARIO</t>
  </si>
  <si>
    <t xml:space="preserve">TOPOGRAFO = </t>
  </si>
  <si>
    <t xml:space="preserve">NIVELADOR = </t>
  </si>
  <si>
    <t>DEL OFICIAL</t>
  </si>
  <si>
    <t>Nota: Se está considerando La resolución ministerial N°183-TR del 01/06/2021 al 30/05/2022</t>
  </si>
  <si>
    <t>1.- El Acta Final de Negociación Colectiva en Construcción Civil 2021-2022, Expediente Nº 073-2021-MTPE/2/14 de 09.09.2021, Item I. Incremento de Remuneraciones, Clausula Primera, acuerda a partir del 1 de junio de 2020 un aumento general sobre el jornal básico diario, según las siguientes categorias: Operario: S/. 2.50 Oficial: S/. 1.90 Peón: S/. 1.70</t>
  </si>
  <si>
    <t>NETO A PAGAR SEMANAL</t>
  </si>
  <si>
    <t>MENSUAL</t>
  </si>
  <si>
    <t>||</t>
  </si>
  <si>
    <t>GOBIERNO REGIONAL DE TUMBES</t>
  </si>
  <si>
    <t xml:space="preserve">GERENCIA REGIONAL DE INFRAESTRUCTURA </t>
  </si>
  <si>
    <t>SUB GERENCIA DE ESTUDIOS Y PROYECTOS</t>
  </si>
  <si>
    <t xml:space="preserve">EXPEDIENTE TECNICO DEL PROYECTO “RECONSTRUCCIÓN DE PISTAS DE LA CALLE JORGE HERRERA ENTRE LA CALLE MAYOR NOVOA Y 24 DE JULIO, CALLE MAYOR NOVOA ENTRE LA CALLE BOLÍVAR Y FRANCISCO NAVARRETE; DEL CERCADO DE TUMBES - DISTRITO TUMBES - PROVINCIA TUMBES Y REGIÓN DE TUMBES” </t>
  </si>
  <si>
    <t>"RECONSTRUCCIÓN DE PISTAS Y VEREDAS EN LA CALLE TARAPACA, AV. PIURA, AV. ARICA, CALLE 24 DE JULIO Y PROLONGACION TARAPACA DEL BARRIO SAN JOSE DEL DISTRTIO DE TUMBES - PROVINCIA DE TUMBES - DEPARTAMENTO DE TUMBES"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</si>
</sst>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S/.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17" fontId="7" fillId="0" borderId="0" xfId="0" quotePrefix="1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9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2" fillId="2" borderId="10" xfId="2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wrapText="1"/>
    </xf>
    <xf numFmtId="0" fontId="13" fillId="0" borderId="5" xfId="2" applyFont="1" applyBorder="1"/>
    <xf numFmtId="0" fontId="13" fillId="0" borderId="4" xfId="2" applyFont="1" applyBorder="1"/>
    <xf numFmtId="0" fontId="13" fillId="0" borderId="6" xfId="2" applyFont="1" applyBorder="1"/>
    <xf numFmtId="43" fontId="13" fillId="0" borderId="1" xfId="1" applyFont="1" applyFill="1" applyBorder="1"/>
    <xf numFmtId="43" fontId="13" fillId="0" borderId="10" xfId="1" applyFont="1" applyFill="1" applyBorder="1"/>
    <xf numFmtId="43" fontId="13" fillId="0" borderId="11" xfId="1" applyFont="1" applyFill="1" applyBorder="1"/>
    <xf numFmtId="43" fontId="13" fillId="0" borderId="6" xfId="1" applyFont="1" applyFill="1" applyBorder="1"/>
    <xf numFmtId="0" fontId="13" fillId="0" borderId="12" xfId="2" applyFont="1" applyBorder="1" applyAlignment="1">
      <alignment horizontal="left" indent="1"/>
    </xf>
    <xf numFmtId="10" fontId="13" fillId="0" borderId="0" xfId="2" applyNumberFormat="1" applyFont="1"/>
    <xf numFmtId="0" fontId="13" fillId="0" borderId="0" xfId="2" applyFont="1"/>
    <xf numFmtId="0" fontId="13" fillId="0" borderId="13" xfId="2" applyFont="1" applyBorder="1"/>
    <xf numFmtId="43" fontId="13" fillId="0" borderId="14" xfId="1" applyFont="1" applyFill="1" applyBorder="1"/>
    <xf numFmtId="43" fontId="13" fillId="0" borderId="13" xfId="1" applyFont="1" applyFill="1" applyBorder="1"/>
    <xf numFmtId="0" fontId="7" fillId="0" borderId="13" xfId="0" applyFont="1" applyBorder="1"/>
    <xf numFmtId="0" fontId="13" fillId="0" borderId="7" xfId="2" applyFont="1" applyBorder="1" applyAlignment="1">
      <alignment horizontal="left" indent="1"/>
    </xf>
    <xf numFmtId="10" fontId="13" fillId="0" borderId="8" xfId="2" applyNumberFormat="1" applyFont="1" applyBorder="1"/>
    <xf numFmtId="0" fontId="13" fillId="0" borderId="8" xfId="2" applyFont="1" applyBorder="1"/>
    <xf numFmtId="0" fontId="13" fillId="0" borderId="9" xfId="2" applyFont="1" applyBorder="1"/>
    <xf numFmtId="43" fontId="13" fillId="0" borderId="15" xfId="1" applyFont="1" applyFill="1" applyBorder="1"/>
    <xf numFmtId="43" fontId="13" fillId="0" borderId="9" xfId="1" applyFont="1" applyFill="1" applyBorder="1"/>
    <xf numFmtId="0" fontId="13" fillId="0" borderId="7" xfId="2" applyFont="1" applyBorder="1"/>
    <xf numFmtId="10" fontId="13" fillId="0" borderId="9" xfId="2" applyNumberFormat="1" applyFont="1" applyBorder="1" applyAlignment="1">
      <alignment horizontal="left"/>
    </xf>
    <xf numFmtId="43" fontId="13" fillId="0" borderId="7" xfId="1" applyFont="1" applyFill="1" applyBorder="1"/>
    <xf numFmtId="0" fontId="13" fillId="0" borderId="1" xfId="2" applyFont="1" applyBorder="1"/>
    <xf numFmtId="0" fontId="13" fillId="0" borderId="2" xfId="2" applyFont="1" applyBorder="1"/>
    <xf numFmtId="10" fontId="13" fillId="0" borderId="3" xfId="2" applyNumberFormat="1" applyFont="1" applyBorder="1" applyAlignment="1">
      <alignment horizontal="left"/>
    </xf>
    <xf numFmtId="0" fontId="13" fillId="0" borderId="1" xfId="2" applyFont="1" applyBorder="1" applyAlignment="1">
      <alignment horizontal="left"/>
    </xf>
    <xf numFmtId="0" fontId="13" fillId="0" borderId="3" xfId="2" applyFont="1" applyBorder="1"/>
    <xf numFmtId="0" fontId="13" fillId="0" borderId="16" xfId="2" applyFont="1" applyBorder="1"/>
    <xf numFmtId="0" fontId="13" fillId="0" borderId="17" xfId="2" applyFont="1" applyBorder="1"/>
    <xf numFmtId="0" fontId="13" fillId="0" borderId="18" xfId="2" applyFont="1" applyBorder="1"/>
    <xf numFmtId="43" fontId="13" fillId="0" borderId="16" xfId="1" applyFont="1" applyFill="1" applyBorder="1"/>
    <xf numFmtId="43" fontId="13" fillId="0" borderId="19" xfId="1" applyFont="1" applyFill="1" applyBorder="1"/>
    <xf numFmtId="0" fontId="12" fillId="0" borderId="10" xfId="2" applyFont="1" applyBorder="1" applyAlignment="1">
      <alignment horizontal="left"/>
    </xf>
    <xf numFmtId="0" fontId="12" fillId="0" borderId="2" xfId="2" applyFont="1" applyBorder="1"/>
    <xf numFmtId="10" fontId="12" fillId="0" borderId="3" xfId="2" applyNumberFormat="1" applyFont="1" applyBorder="1"/>
    <xf numFmtId="2" fontId="12" fillId="0" borderId="10" xfId="2" applyNumberFormat="1" applyFont="1" applyBorder="1"/>
    <xf numFmtId="0" fontId="11" fillId="0" borderId="0" xfId="0" applyFont="1" applyAlignment="1">
      <alignment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 wrapText="1"/>
    </xf>
    <xf numFmtId="0" fontId="13" fillId="0" borderId="0" xfId="2" applyFont="1" applyAlignment="1">
      <alignment horizontal="left"/>
    </xf>
    <xf numFmtId="10" fontId="7" fillId="0" borderId="0" xfId="2" applyNumberFormat="1" applyFont="1"/>
    <xf numFmtId="164" fontId="13" fillId="0" borderId="0" xfId="2" applyNumberFormat="1" applyFont="1"/>
    <xf numFmtId="2" fontId="7" fillId="0" borderId="14" xfId="0" applyNumberFormat="1" applyFont="1" applyBorder="1"/>
    <xf numFmtId="9" fontId="13" fillId="0" borderId="0" xfId="2" applyNumberFormat="1" applyFont="1"/>
    <xf numFmtId="0" fontId="15" fillId="0" borderId="0" xfId="2" applyFont="1" applyAlignment="1">
      <alignment horizontal="left"/>
    </xf>
    <xf numFmtId="0" fontId="0" fillId="0" borderId="0" xfId="0" applyAlignment="1">
      <alignment horizontal="left"/>
    </xf>
    <xf numFmtId="0" fontId="12" fillId="2" borderId="11" xfId="2" applyFont="1" applyFill="1" applyBorder="1" applyAlignment="1">
      <alignment horizontal="center" vertical="center" wrapText="1"/>
    </xf>
    <xf numFmtId="0" fontId="0" fillId="0" borderId="10" xfId="0" applyBorder="1"/>
    <xf numFmtId="2" fontId="0" fillId="0" borderId="10" xfId="0" applyNumberFormat="1" applyBorder="1"/>
    <xf numFmtId="0" fontId="14" fillId="0" borderId="0" xfId="0" applyFont="1" applyAlignment="1">
      <alignment horizontal="center" wrapText="1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</cellXfs>
  <cellStyles count="3">
    <cellStyle name="Cancel" xfId="2" xr:uid="{00000000-0005-0000-0000-000000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212483</xdr:colOff>
      <xdr:row>0</xdr:row>
      <xdr:rowOff>0</xdr:rowOff>
    </xdr:from>
    <xdr:to>
      <xdr:col>1</xdr:col>
      <xdr:colOff>747347</xdr:colOff>
      <xdr:row>3</xdr:row>
      <xdr:rowOff>180969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38CC1A-58B5-237B-6070-24D3F9CDC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656" y="0"/>
          <a:ext cx="534864" cy="803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view="pageBreakPreview" zoomScaleNormal="100" zoomScaleSheetLayoutView="100" zoomScalePageLayoutView="70" workbookViewId="0">
      <selection activeCell="I3" sqref="I3"/>
    </sheetView>
  </sheetViews>
  <sheetFormatPr baseColWidth="10" defaultRowHeight="15" x14ac:dyDescent="0.25"/>
  <cols>
    <col min="1" max="1" width="14.140625" customWidth="1"/>
    <col min="2" max="2" width="13" customWidth="1"/>
    <col min="3" max="3" width="18.7109375" customWidth="1"/>
    <col min="4" max="4" width="11.42578125" customWidth="1"/>
    <col min="5" max="5" width="12.28515625" customWidth="1"/>
    <col min="6" max="6" width="14.28515625" customWidth="1"/>
    <col min="7" max="7" width="15.28515625" customWidth="1"/>
    <col min="8" max="8" width="15.7109375" customWidth="1"/>
  </cols>
  <sheetData>
    <row r="1" spans="1:12" ht="15.75" customHeight="1" x14ac:dyDescent="0.25">
      <c r="D1" s="1" t="s">
        <v>30</v>
      </c>
    </row>
    <row r="2" spans="1:12" ht="18" customHeight="1" x14ac:dyDescent="0.25">
      <c r="D2" s="2" t="s">
        <v>31</v>
      </c>
    </row>
    <row r="3" spans="1:12" ht="15.75" customHeight="1" x14ac:dyDescent="0.25">
      <c r="D3" s="2" t="s">
        <v>32</v>
      </c>
    </row>
    <row r="4" spans="1:12" ht="15.75" customHeight="1" x14ac:dyDescent="0.25"/>
    <row r="5" spans="1:12" ht="24" customHeight="1" x14ac:dyDescent="0.25">
      <c r="A5" s="65" t="s">
        <v>0</v>
      </c>
      <c r="B5" s="66"/>
      <c r="C5" s="66"/>
      <c r="D5" s="66"/>
      <c r="E5" s="66"/>
      <c r="F5" s="66"/>
      <c r="G5" s="67"/>
    </row>
    <row r="6" spans="1:12" ht="56.25" customHeight="1" x14ac:dyDescent="0.25">
      <c r="A6" s="3" t="s">
        <v>1</v>
      </c>
      <c r="B6" s="68" t="s">
        <v>34</v>
      </c>
      <c r="C6" s="68"/>
      <c r="D6" s="68"/>
      <c r="E6" s="68"/>
      <c r="F6" s="68"/>
      <c r="G6" s="68"/>
    </row>
    <row r="7" spans="1:12" ht="24" customHeight="1" x14ac:dyDescent="0.25">
      <c r="A7" s="4" t="s">
        <v>2</v>
      </c>
      <c r="B7" s="5">
        <v>44652</v>
      </c>
      <c r="C7" s="6"/>
      <c r="D7" s="7"/>
      <c r="E7" s="7"/>
      <c r="F7" s="7"/>
      <c r="G7" s="7"/>
    </row>
    <row r="8" spans="1:12" ht="27.75" customHeight="1" x14ac:dyDescent="0.25">
      <c r="E8" s="11"/>
      <c r="H8" s="8"/>
    </row>
    <row r="9" spans="1:12" ht="15.75" customHeight="1" x14ac:dyDescent="0.25">
      <c r="A9" s="69" t="s">
        <v>3</v>
      </c>
      <c r="B9" s="69"/>
      <c r="C9" s="69"/>
      <c r="D9" s="69"/>
      <c r="E9" s="69"/>
      <c r="F9" s="69"/>
      <c r="G9" s="69"/>
      <c r="H9" s="9"/>
    </row>
    <row r="10" spans="1:12" ht="27.75" customHeight="1" x14ac:dyDescent="0.25">
      <c r="A10" s="70" t="s">
        <v>4</v>
      </c>
      <c r="B10" s="71"/>
      <c r="C10" s="71"/>
      <c r="D10" s="72"/>
      <c r="E10" s="76" t="s">
        <v>5</v>
      </c>
      <c r="F10" s="77"/>
      <c r="G10" s="78"/>
      <c r="H10" s="9"/>
    </row>
    <row r="11" spans="1:12" ht="15.75" customHeight="1" x14ac:dyDescent="0.25">
      <c r="A11" s="73"/>
      <c r="B11" s="74"/>
      <c r="C11" s="74"/>
      <c r="D11" s="75"/>
      <c r="E11" s="10" t="s">
        <v>6</v>
      </c>
      <c r="F11" s="10" t="s">
        <v>7</v>
      </c>
      <c r="G11" s="10" t="s">
        <v>8</v>
      </c>
      <c r="H11" s="8"/>
    </row>
    <row r="12" spans="1:12" ht="17.25" customHeight="1" x14ac:dyDescent="0.25">
      <c r="A12" s="13" t="s">
        <v>9</v>
      </c>
      <c r="B12" s="14"/>
      <c r="C12" s="14"/>
      <c r="D12" s="15"/>
      <c r="E12" s="16">
        <v>74.3</v>
      </c>
      <c r="F12" s="16">
        <v>58.45</v>
      </c>
      <c r="G12" s="17">
        <v>52.5</v>
      </c>
      <c r="H12" s="9"/>
    </row>
    <row r="13" spans="1:12" ht="15.75" customHeight="1" x14ac:dyDescent="0.25">
      <c r="A13" s="13" t="s">
        <v>10</v>
      </c>
      <c r="B13" s="14"/>
      <c r="C13" s="14"/>
      <c r="D13" s="15"/>
      <c r="E13" s="18"/>
      <c r="F13" s="19"/>
      <c r="G13" s="18"/>
      <c r="H13" s="9"/>
      <c r="I13" s="11">
        <v>0.32005571030640673</v>
      </c>
      <c r="J13" s="11">
        <v>0.30008841732979663</v>
      </c>
      <c r="K13" s="11">
        <v>0.30000000000000004</v>
      </c>
    </row>
    <row r="14" spans="1:12" ht="16.5" customHeight="1" x14ac:dyDescent="0.25">
      <c r="A14" s="20" t="s">
        <v>11</v>
      </c>
      <c r="B14" s="21">
        <v>0.32</v>
      </c>
      <c r="C14" s="22"/>
      <c r="D14" s="23"/>
      <c r="E14" s="57">
        <f>+E12*0.32</f>
        <v>23.776</v>
      </c>
      <c r="F14" s="7"/>
      <c r="G14" s="24"/>
      <c r="H14" s="9"/>
    </row>
    <row r="15" spans="1:12" ht="18" customHeight="1" x14ac:dyDescent="0.25">
      <c r="A15" s="20" t="s">
        <v>12</v>
      </c>
      <c r="B15" s="21">
        <v>0.3</v>
      </c>
      <c r="C15" s="22"/>
      <c r="D15" s="23"/>
      <c r="E15" s="24"/>
      <c r="F15" s="25">
        <f>+F12*0.3</f>
        <v>17.535</v>
      </c>
      <c r="G15" s="26"/>
      <c r="H15" s="9"/>
    </row>
    <row r="16" spans="1:12" ht="16.5" customHeight="1" x14ac:dyDescent="0.25">
      <c r="A16" s="27" t="s">
        <v>13</v>
      </c>
      <c r="B16" s="28">
        <v>0.3</v>
      </c>
      <c r="C16" s="29"/>
      <c r="D16" s="30"/>
      <c r="E16" s="31"/>
      <c r="F16" s="32"/>
      <c r="G16" s="24">
        <f>+G12*0.3</f>
        <v>15.75</v>
      </c>
      <c r="H16" s="9"/>
      <c r="L16" t="s">
        <v>29</v>
      </c>
    </row>
    <row r="17" spans="1:8" ht="15.75" customHeight="1" x14ac:dyDescent="0.25">
      <c r="A17" s="33" t="s">
        <v>14</v>
      </c>
      <c r="B17" s="29"/>
      <c r="C17" s="29"/>
      <c r="D17" s="34">
        <v>1.1374</v>
      </c>
      <c r="E17" s="35">
        <f>+E12*$D$17-0.1</f>
        <v>84.408820000000006</v>
      </c>
      <c r="F17" s="35">
        <f>+F12*$D$17</f>
        <v>66.481030000000004</v>
      </c>
      <c r="G17" s="17">
        <f>+G12*$D$17</f>
        <v>59.713499999999996</v>
      </c>
      <c r="H17" s="9"/>
    </row>
    <row r="18" spans="1:8" ht="15.75" customHeight="1" x14ac:dyDescent="0.25">
      <c r="A18" s="36" t="s">
        <v>15</v>
      </c>
      <c r="B18" s="37"/>
      <c r="C18" s="37"/>
      <c r="D18" s="38">
        <v>0.12</v>
      </c>
      <c r="E18" s="16">
        <f>+E14*$D$18</f>
        <v>2.8531199999999997</v>
      </c>
      <c r="F18" s="16">
        <f>+F15*$D$18</f>
        <v>2.1042000000000001</v>
      </c>
      <c r="G18" s="16">
        <f>+G16*$D$18</f>
        <v>1.89</v>
      </c>
      <c r="H18" s="9"/>
    </row>
    <row r="19" spans="1:8" ht="15.75" customHeight="1" x14ac:dyDescent="0.25">
      <c r="A19" s="39" t="s">
        <v>16</v>
      </c>
      <c r="B19" s="37"/>
      <c r="C19" s="37"/>
      <c r="D19" s="40"/>
      <c r="E19" s="16">
        <v>8</v>
      </c>
      <c r="F19" s="16">
        <v>8</v>
      </c>
      <c r="G19" s="17">
        <v>8</v>
      </c>
      <c r="H19" s="9"/>
    </row>
    <row r="20" spans="1:8" ht="15.75" customHeight="1" thickBot="1" x14ac:dyDescent="0.3">
      <c r="A20" s="41" t="s">
        <v>17</v>
      </c>
      <c r="B20" s="42"/>
      <c r="C20" s="42"/>
      <c r="D20" s="43"/>
      <c r="E20" s="44">
        <v>0.43</v>
      </c>
      <c r="F20" s="44">
        <v>0.43</v>
      </c>
      <c r="G20" s="45">
        <v>0.43</v>
      </c>
      <c r="H20" s="9"/>
    </row>
    <row r="21" spans="1:8" ht="15.75" customHeight="1" thickTop="1" x14ac:dyDescent="0.25">
      <c r="A21" s="33" t="s">
        <v>18</v>
      </c>
      <c r="B21" s="29"/>
      <c r="C21" s="29"/>
      <c r="D21" s="30"/>
      <c r="E21" s="35">
        <f>SUM(E12:E20)</f>
        <v>193.76794000000001</v>
      </c>
      <c r="F21" s="35">
        <f t="shared" ref="F21:G21" si="0">SUM(F12:F20)</f>
        <v>153.00022999999999</v>
      </c>
      <c r="G21" s="35">
        <f t="shared" si="0"/>
        <v>138.2835</v>
      </c>
      <c r="H21" s="8"/>
    </row>
    <row r="22" spans="1:8" ht="15.75" customHeight="1" x14ac:dyDescent="0.25">
      <c r="A22" s="46" t="s">
        <v>19</v>
      </c>
      <c r="B22" s="47"/>
      <c r="C22" s="47"/>
      <c r="D22" s="48"/>
      <c r="E22" s="49">
        <f>+E21/8</f>
        <v>24.220992500000001</v>
      </c>
      <c r="F22" s="49">
        <f t="shared" ref="F22:G22" si="1">+F21/8</f>
        <v>19.125028749999998</v>
      </c>
      <c r="G22" s="49">
        <f t="shared" si="1"/>
        <v>17.2854375</v>
      </c>
      <c r="H22" s="9"/>
    </row>
    <row r="23" spans="1:8" x14ac:dyDescent="0.25">
      <c r="A23" s="7"/>
      <c r="B23" s="50"/>
      <c r="C23" s="51"/>
      <c r="D23" s="52"/>
      <c r="E23" s="52"/>
      <c r="F23" s="52"/>
      <c r="G23" s="52"/>
      <c r="H23" s="9"/>
    </row>
    <row r="24" spans="1:8" ht="27" customHeight="1" x14ac:dyDescent="0.25">
      <c r="A24" s="7"/>
      <c r="B24" s="50"/>
      <c r="C24" s="51"/>
      <c r="D24" s="52"/>
      <c r="E24" s="52"/>
      <c r="F24" s="52"/>
      <c r="G24" s="53" t="s">
        <v>19</v>
      </c>
      <c r="H24" s="9"/>
    </row>
    <row r="25" spans="1:8" x14ac:dyDescent="0.25">
      <c r="A25" s="54" t="s">
        <v>20</v>
      </c>
      <c r="B25" s="55">
        <v>1.2</v>
      </c>
      <c r="C25" s="22" t="s">
        <v>21</v>
      </c>
      <c r="D25" s="58">
        <v>0.2</v>
      </c>
      <c r="E25" s="22"/>
      <c r="F25" s="22"/>
      <c r="G25" s="56">
        <f>+ROUND($E$22*(1+D25),2)</f>
        <v>29.07</v>
      </c>
      <c r="H25" s="8"/>
    </row>
    <row r="26" spans="1:8" x14ac:dyDescent="0.25">
      <c r="A26" s="54" t="s">
        <v>22</v>
      </c>
      <c r="B26" s="55">
        <v>1.1273</v>
      </c>
      <c r="C26" s="22" t="s">
        <v>21</v>
      </c>
      <c r="D26" s="21">
        <v>0.1273</v>
      </c>
      <c r="E26" s="22"/>
      <c r="F26" s="22"/>
      <c r="G26" s="56">
        <f>+ROUND($E$22*(1+D26),2)</f>
        <v>27.3</v>
      </c>
      <c r="H26" s="9"/>
    </row>
    <row r="27" spans="1:8" x14ac:dyDescent="0.25">
      <c r="A27" s="54" t="s">
        <v>23</v>
      </c>
      <c r="B27" s="55">
        <v>1</v>
      </c>
      <c r="C27" s="22" t="s">
        <v>24</v>
      </c>
      <c r="D27" s="22"/>
      <c r="E27" s="22"/>
      <c r="F27" s="22"/>
      <c r="G27" s="56">
        <f>+E22</f>
        <v>24.220992500000001</v>
      </c>
      <c r="H27" s="8"/>
    </row>
    <row r="30" spans="1:8" x14ac:dyDescent="0.25">
      <c r="A30" s="59" t="s">
        <v>25</v>
      </c>
    </row>
    <row r="32" spans="1:8" s="60" customFormat="1" ht="75" customHeight="1" x14ac:dyDescent="0.25">
      <c r="A32" s="79" t="s">
        <v>26</v>
      </c>
      <c r="B32" s="79"/>
      <c r="C32" s="79"/>
      <c r="D32" s="79"/>
      <c r="E32" s="79"/>
      <c r="F32" s="79"/>
      <c r="G32" s="79"/>
    </row>
    <row r="34" spans="1:8" ht="41.25" customHeight="1" x14ac:dyDescent="0.25">
      <c r="B34" s="61" t="s">
        <v>27</v>
      </c>
      <c r="C34" s="61" t="s">
        <v>28</v>
      </c>
    </row>
    <row r="35" spans="1:8" x14ac:dyDescent="0.25">
      <c r="A35" s="62" t="s">
        <v>6</v>
      </c>
      <c r="B35" s="62">
        <v>614.20000000000005</v>
      </c>
      <c r="C35" s="63">
        <f>+B35*30/7</f>
        <v>2632.2857142857142</v>
      </c>
    </row>
    <row r="36" spans="1:8" x14ac:dyDescent="0.25">
      <c r="A36" s="62" t="s">
        <v>7</v>
      </c>
      <c r="B36" s="62">
        <v>487.31</v>
      </c>
      <c r="C36" s="63">
        <f t="shared" ref="C36:C37" si="2">+B36*30/7</f>
        <v>2088.4714285714285</v>
      </c>
    </row>
    <row r="37" spans="1:8" x14ac:dyDescent="0.25">
      <c r="A37" s="62" t="s">
        <v>8</v>
      </c>
      <c r="B37" s="62">
        <v>442.59</v>
      </c>
      <c r="C37" s="63">
        <f t="shared" si="2"/>
        <v>1896.8142857142855</v>
      </c>
    </row>
    <row r="39" spans="1:8" hidden="1" x14ac:dyDescent="0.25"/>
    <row r="40" spans="1:8" ht="8.25" hidden="1" customHeight="1" x14ac:dyDescent="0.25"/>
    <row r="41" spans="1:8" ht="8.25" hidden="1" customHeight="1" x14ac:dyDescent="0.25"/>
    <row r="44" spans="1:8" ht="5.25" customHeight="1" x14ac:dyDescent="0.25"/>
    <row r="45" spans="1:8" ht="35.25" customHeight="1" x14ac:dyDescent="0.25">
      <c r="A45" s="64" t="s">
        <v>33</v>
      </c>
      <c r="B45" s="64"/>
      <c r="C45" s="64"/>
      <c r="D45" s="64"/>
      <c r="E45" s="64"/>
      <c r="F45" s="64"/>
      <c r="G45" s="64"/>
      <c r="H45" s="12"/>
    </row>
    <row r="59" s="12" customFormat="1" ht="35.25" customHeight="1" x14ac:dyDescent="0.25"/>
  </sheetData>
  <mergeCells count="7">
    <mergeCell ref="A45:G45"/>
    <mergeCell ref="A5:G5"/>
    <mergeCell ref="B6:G6"/>
    <mergeCell ref="A9:G9"/>
    <mergeCell ref="A10:D11"/>
    <mergeCell ref="E10:G10"/>
    <mergeCell ref="A32:G32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Mano de Obra</vt:lpstr>
      <vt:lpstr>'Mano de Obra'!Área_de_impresión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JAVIER CARRASCO</cp:lastModifiedBy>
  <cp:lastPrinted>2022-06-02T16:19:44Z</cp:lastPrinted>
  <dcterms:created xsi:type="dcterms:W3CDTF">2021-08-20T01:02:02Z</dcterms:created>
  <dcterms:modified xsi:type="dcterms:W3CDTF">2022-10-10T17:03:24Z</dcterms:modified>
</cp:coreProperties>
</file>